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aa2ae6f56263cfb/デスクトップ/会員動向/"/>
    </mc:Choice>
  </mc:AlternateContent>
  <xr:revisionPtr revIDLastSave="8" documentId="8_{2F190B49-5E71-46D4-BA2F-D861CD14E529}" xr6:coauthVersionLast="47" xr6:coauthVersionMax="47" xr10:uidLastSave="{BF9FB8FD-BCE1-4041-B188-711B22E75FDD}"/>
  <bookViews>
    <workbookView xWindow="-108" yWindow="-108" windowWidth="23256" windowHeight="12456" activeTab="6" xr2:uid="{D4A03B6A-14DC-4754-A6AB-D99F19907B5A}"/>
  </bookViews>
  <sheets>
    <sheet name="1R" sheetId="5" r:id="rId1"/>
    <sheet name="2R" sheetId="6" r:id="rId2"/>
    <sheet name="3R" sheetId="4" r:id="rId3"/>
    <sheet name="4R" sheetId="1" r:id="rId4"/>
    <sheet name="5R" sheetId="2" r:id="rId5"/>
    <sheet name="6R " sheetId="3" r:id="rId6"/>
    <sheet name="R・Z別集計" sheetId="8" r:id="rId7"/>
  </sheets>
  <definedNames>
    <definedName name="_xlnm.Print_Area" localSheetId="6">R・Z別集計!$A$1:$Q$25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8" l="1"/>
  <c r="K21" i="8"/>
  <c r="L21" i="8"/>
  <c r="M21" i="8"/>
  <c r="N21" i="8"/>
  <c r="O21" i="8"/>
  <c r="J12" i="8"/>
  <c r="K12" i="8"/>
  <c r="L12" i="8"/>
  <c r="M12" i="8"/>
  <c r="N12" i="8"/>
  <c r="O12" i="8"/>
  <c r="J11" i="6"/>
  <c r="O19" i="5"/>
  <c r="N19" i="5"/>
  <c r="M19" i="5"/>
  <c r="L19" i="5"/>
  <c r="K19" i="5"/>
  <c r="J19" i="5"/>
  <c r="I19" i="5"/>
  <c r="H19" i="5"/>
  <c r="G19" i="5"/>
  <c r="F19" i="5"/>
  <c r="E19" i="5"/>
  <c r="D19" i="5"/>
  <c r="Q18" i="5"/>
  <c r="P18" i="5"/>
  <c r="C19" i="5"/>
  <c r="G22" i="8"/>
  <c r="J13" i="3" l="1"/>
  <c r="K13" i="3"/>
  <c r="L13" i="3"/>
  <c r="M13" i="3"/>
  <c r="N13" i="3"/>
  <c r="O13" i="3"/>
  <c r="J18" i="8"/>
  <c r="K18" i="8"/>
  <c r="L18" i="8"/>
  <c r="M18" i="8"/>
  <c r="N18" i="8"/>
  <c r="O18" i="8"/>
  <c r="J14" i="4"/>
  <c r="K14" i="4"/>
  <c r="L14" i="4"/>
  <c r="M14" i="4"/>
  <c r="N14" i="4"/>
  <c r="O14" i="4"/>
  <c r="P5" i="8"/>
  <c r="Q5" i="8" s="1"/>
  <c r="I21" i="8"/>
  <c r="H21" i="8"/>
  <c r="G21" i="8"/>
  <c r="F21" i="8"/>
  <c r="E21" i="8"/>
  <c r="D21" i="8"/>
  <c r="C21" i="8"/>
  <c r="P20" i="8"/>
  <c r="Q20" i="8" s="1"/>
  <c r="P19" i="8"/>
  <c r="Q19" i="8" s="1"/>
  <c r="I18" i="8"/>
  <c r="H18" i="8"/>
  <c r="G18" i="8"/>
  <c r="F18" i="8"/>
  <c r="E18" i="8"/>
  <c r="D18" i="8"/>
  <c r="C18" i="8"/>
  <c r="P17" i="8"/>
  <c r="Q17" i="8" s="1"/>
  <c r="P16" i="8"/>
  <c r="Q16" i="8" s="1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P14" i="8"/>
  <c r="Q14" i="8" s="1"/>
  <c r="P13" i="8"/>
  <c r="Q13" i="8" s="1"/>
  <c r="I12" i="8"/>
  <c r="H12" i="8"/>
  <c r="G12" i="8"/>
  <c r="F12" i="8"/>
  <c r="E12" i="8"/>
  <c r="D12" i="8"/>
  <c r="C12" i="8"/>
  <c r="P11" i="8"/>
  <c r="Q11" i="8" s="1"/>
  <c r="P10" i="8"/>
  <c r="O9" i="8"/>
  <c r="N9" i="8"/>
  <c r="M9" i="8"/>
  <c r="L9" i="8"/>
  <c r="K9" i="8"/>
  <c r="J9" i="8"/>
  <c r="I9" i="8"/>
  <c r="H9" i="8"/>
  <c r="G9" i="8"/>
  <c r="F9" i="8"/>
  <c r="E9" i="8"/>
  <c r="D9" i="8"/>
  <c r="C9" i="8"/>
  <c r="P8" i="8"/>
  <c r="Q8" i="8" s="1"/>
  <c r="P7" i="8"/>
  <c r="Q7" i="8" s="1"/>
  <c r="O6" i="8"/>
  <c r="N6" i="8"/>
  <c r="M6" i="8"/>
  <c r="L6" i="8"/>
  <c r="K6" i="8"/>
  <c r="J6" i="8"/>
  <c r="I6" i="8"/>
  <c r="H6" i="8"/>
  <c r="G6" i="8"/>
  <c r="F6" i="8"/>
  <c r="F22" i="8" s="1"/>
  <c r="E6" i="8"/>
  <c r="D6" i="8"/>
  <c r="C6" i="8"/>
  <c r="P4" i="8"/>
  <c r="Q4" i="8" s="1"/>
  <c r="J18" i="2"/>
  <c r="K18" i="2"/>
  <c r="L18" i="2"/>
  <c r="M18" i="2"/>
  <c r="N18" i="2"/>
  <c r="O18" i="2"/>
  <c r="H22" i="8" l="1"/>
  <c r="C22" i="8"/>
  <c r="D22" i="8"/>
  <c r="I22" i="8"/>
  <c r="E22" i="8"/>
  <c r="Q18" i="8"/>
  <c r="P15" i="8"/>
  <c r="P21" i="8"/>
  <c r="Q21" i="8"/>
  <c r="Q15" i="8"/>
  <c r="P12" i="8"/>
  <c r="K22" i="8"/>
  <c r="P9" i="8"/>
  <c r="Q9" i="8"/>
  <c r="J22" i="8"/>
  <c r="L22" i="8"/>
  <c r="M22" i="8"/>
  <c r="Q6" i="8"/>
  <c r="O22" i="8"/>
  <c r="N22" i="8"/>
  <c r="Q10" i="8"/>
  <c r="Q12" i="8" s="1"/>
  <c r="P18" i="8"/>
  <c r="P6" i="8"/>
  <c r="G24" i="8" l="1"/>
  <c r="P22" i="8"/>
  <c r="Q22" i="8"/>
  <c r="O14" i="3"/>
  <c r="N14" i="3"/>
  <c r="L14" i="3"/>
  <c r="K14" i="3"/>
  <c r="I13" i="3"/>
  <c r="H13" i="3"/>
  <c r="G13" i="3"/>
  <c r="F13" i="3"/>
  <c r="E13" i="3"/>
  <c r="D13" i="3"/>
  <c r="O8" i="3"/>
  <c r="N8" i="3"/>
  <c r="M8" i="3"/>
  <c r="M14" i="3" s="1"/>
  <c r="L8" i="3"/>
  <c r="K8" i="3"/>
  <c r="J8" i="3"/>
  <c r="I8" i="3"/>
  <c r="I14" i="3" s="1"/>
  <c r="H8" i="3"/>
  <c r="H14" i="3" s="1"/>
  <c r="G8" i="3"/>
  <c r="F8" i="3"/>
  <c r="E8" i="3"/>
  <c r="E14" i="3" s="1"/>
  <c r="D8" i="3"/>
  <c r="D14" i="3" s="1"/>
  <c r="C13" i="3"/>
  <c r="P12" i="3"/>
  <c r="Q12" i="3" s="1"/>
  <c r="P11" i="3"/>
  <c r="Q11" i="3" s="1"/>
  <c r="P10" i="3"/>
  <c r="Q10" i="3" s="1"/>
  <c r="P9" i="3"/>
  <c r="Q9" i="3" s="1"/>
  <c r="C8" i="3"/>
  <c r="P7" i="3"/>
  <c r="Q7" i="3" s="1"/>
  <c r="P6" i="3"/>
  <c r="Q6" i="3" s="1"/>
  <c r="P5" i="3"/>
  <c r="Q5" i="3" s="1"/>
  <c r="P4" i="3"/>
  <c r="O19" i="2"/>
  <c r="L19" i="2"/>
  <c r="F19" i="2"/>
  <c r="I18" i="2"/>
  <c r="H18" i="2"/>
  <c r="G18" i="2"/>
  <c r="F18" i="2"/>
  <c r="E18" i="2"/>
  <c r="D18" i="2"/>
  <c r="O10" i="2"/>
  <c r="N10" i="2"/>
  <c r="N19" i="2" s="1"/>
  <c r="M10" i="2"/>
  <c r="L10" i="2"/>
  <c r="K10" i="2"/>
  <c r="K19" i="2" s="1"/>
  <c r="J10" i="2"/>
  <c r="I10" i="2"/>
  <c r="H10" i="2"/>
  <c r="G10" i="2"/>
  <c r="F10" i="2"/>
  <c r="E10" i="2"/>
  <c r="E19" i="2" s="1"/>
  <c r="D10" i="2"/>
  <c r="D19" i="2" s="1"/>
  <c r="C19" i="2"/>
  <c r="C18" i="2"/>
  <c r="P17" i="2"/>
  <c r="Q17" i="2" s="1"/>
  <c r="P16" i="2"/>
  <c r="Q16" i="2" s="1"/>
  <c r="P15" i="2"/>
  <c r="Q15" i="2" s="1"/>
  <c r="P14" i="2"/>
  <c r="Q14" i="2" s="1"/>
  <c r="P13" i="2"/>
  <c r="Q13" i="2" s="1"/>
  <c r="P12" i="2"/>
  <c r="Q12" i="2" s="1"/>
  <c r="P11" i="2"/>
  <c r="Q11" i="2" s="1"/>
  <c r="C10" i="2"/>
  <c r="P9" i="2"/>
  <c r="Q9" i="2" s="1"/>
  <c r="P8" i="2"/>
  <c r="Q8" i="2" s="1"/>
  <c r="P7" i="2"/>
  <c r="Q7" i="2" s="1"/>
  <c r="P6" i="2"/>
  <c r="Q6" i="2" s="1"/>
  <c r="P5" i="2"/>
  <c r="Q5" i="2" s="1"/>
  <c r="P4" i="2"/>
  <c r="O18" i="1"/>
  <c r="L18" i="1"/>
  <c r="K18" i="1"/>
  <c r="O17" i="1"/>
  <c r="N17" i="1"/>
  <c r="M17" i="1"/>
  <c r="L17" i="1"/>
  <c r="K17" i="1"/>
  <c r="J17" i="1"/>
  <c r="I17" i="1"/>
  <c r="H17" i="1"/>
  <c r="G17" i="1"/>
  <c r="F17" i="1"/>
  <c r="E17" i="1"/>
  <c r="D17" i="1"/>
  <c r="O11" i="1"/>
  <c r="N11" i="1"/>
  <c r="N18" i="1" s="1"/>
  <c r="M11" i="1"/>
  <c r="L11" i="1"/>
  <c r="K11" i="1"/>
  <c r="J11" i="1"/>
  <c r="J18" i="1" s="1"/>
  <c r="I11" i="1"/>
  <c r="H11" i="1"/>
  <c r="G11" i="1"/>
  <c r="F11" i="1"/>
  <c r="E11" i="1"/>
  <c r="D11" i="1"/>
  <c r="C18" i="1"/>
  <c r="C11" i="1"/>
  <c r="C17" i="1"/>
  <c r="P16" i="1"/>
  <c r="Q16" i="1" s="1"/>
  <c r="P15" i="1"/>
  <c r="Q15" i="1" s="1"/>
  <c r="P14" i="1"/>
  <c r="Q14" i="1" s="1"/>
  <c r="P13" i="1"/>
  <c r="P12" i="1"/>
  <c r="Q12" i="1" s="1"/>
  <c r="P10" i="1"/>
  <c r="Q10" i="1" s="1"/>
  <c r="P9" i="1"/>
  <c r="Q9" i="1" s="1"/>
  <c r="P8" i="1"/>
  <c r="Q8" i="1" s="1"/>
  <c r="P7" i="1"/>
  <c r="Q7" i="1" s="1"/>
  <c r="P6" i="1"/>
  <c r="Q6" i="1" s="1"/>
  <c r="P5" i="1"/>
  <c r="Q5" i="1" s="1"/>
  <c r="P4" i="1"/>
  <c r="Q4" i="1" s="1"/>
  <c r="K15" i="4"/>
  <c r="O9" i="4"/>
  <c r="O15" i="4" s="1"/>
  <c r="N9" i="4"/>
  <c r="N15" i="4" s="1"/>
  <c r="M9" i="4"/>
  <c r="L9" i="4"/>
  <c r="L15" i="4" s="1"/>
  <c r="K9" i="4"/>
  <c r="J9" i="4"/>
  <c r="I9" i="4"/>
  <c r="H9" i="4"/>
  <c r="G9" i="4"/>
  <c r="I14" i="4"/>
  <c r="H14" i="4"/>
  <c r="G14" i="4"/>
  <c r="F14" i="4"/>
  <c r="E14" i="4"/>
  <c r="D14" i="4"/>
  <c r="C14" i="4"/>
  <c r="P13" i="4"/>
  <c r="Q13" i="4" s="1"/>
  <c r="P12" i="4"/>
  <c r="Q12" i="4" s="1"/>
  <c r="P11" i="4"/>
  <c r="Q11" i="4" s="1"/>
  <c r="P10" i="4"/>
  <c r="Q10" i="4" s="1"/>
  <c r="P8" i="4"/>
  <c r="Q8" i="4" s="1"/>
  <c r="P7" i="4"/>
  <c r="Q7" i="4" s="1"/>
  <c r="P6" i="4"/>
  <c r="Q6" i="4" s="1"/>
  <c r="P5" i="4"/>
  <c r="Q5" i="4" s="1"/>
  <c r="P4" i="4"/>
  <c r="Q4" i="4" s="1"/>
  <c r="O20" i="6"/>
  <c r="N20" i="6"/>
  <c r="M20" i="6"/>
  <c r="L20" i="6"/>
  <c r="K20" i="6"/>
  <c r="J20" i="6"/>
  <c r="I20" i="6"/>
  <c r="H20" i="6"/>
  <c r="G20" i="6"/>
  <c r="F20" i="6"/>
  <c r="E20" i="6"/>
  <c r="D20" i="6"/>
  <c r="O11" i="6"/>
  <c r="O21" i="6" s="1"/>
  <c r="N11" i="6"/>
  <c r="M11" i="6"/>
  <c r="L11" i="6"/>
  <c r="L21" i="6" s="1"/>
  <c r="K11" i="6"/>
  <c r="K21" i="6" s="1"/>
  <c r="I11" i="6"/>
  <c r="H11" i="6"/>
  <c r="G11" i="6"/>
  <c r="F11" i="6"/>
  <c r="E11" i="6"/>
  <c r="D11" i="6"/>
  <c r="C20" i="6"/>
  <c r="C11" i="6"/>
  <c r="C21" i="6" s="1"/>
  <c r="P19" i="6"/>
  <c r="Q19" i="6" s="1"/>
  <c r="P18" i="6"/>
  <c r="Q18" i="6" s="1"/>
  <c r="P17" i="6"/>
  <c r="Q17" i="6" s="1"/>
  <c r="P10" i="6"/>
  <c r="Q10" i="6" s="1"/>
  <c r="P16" i="6"/>
  <c r="Q16" i="6" s="1"/>
  <c r="P15" i="6"/>
  <c r="Q15" i="6" s="1"/>
  <c r="P14" i="6"/>
  <c r="Q14" i="6" s="1"/>
  <c r="P13" i="6"/>
  <c r="Q13" i="6" s="1"/>
  <c r="P12" i="6"/>
  <c r="P9" i="6"/>
  <c r="Q9" i="6" s="1"/>
  <c r="P8" i="6"/>
  <c r="Q8" i="6" s="1"/>
  <c r="P7" i="6"/>
  <c r="Q7" i="6" s="1"/>
  <c r="P6" i="6"/>
  <c r="Q6" i="6" s="1"/>
  <c r="P5" i="6"/>
  <c r="Q5" i="6" s="1"/>
  <c r="P4" i="6"/>
  <c r="Q4" i="6" s="1"/>
  <c r="P17" i="5"/>
  <c r="Q17" i="5" s="1"/>
  <c r="P16" i="5"/>
  <c r="Q16" i="5" s="1"/>
  <c r="P15" i="5"/>
  <c r="Q15" i="5" s="1"/>
  <c r="P14" i="5"/>
  <c r="Q14" i="5" s="1"/>
  <c r="P13" i="5"/>
  <c r="Q13" i="5" s="1"/>
  <c r="P12" i="5"/>
  <c r="Q12" i="5" s="1"/>
  <c r="P11" i="5"/>
  <c r="P9" i="5"/>
  <c r="Q9" i="5" s="1"/>
  <c r="P8" i="5"/>
  <c r="Q8" i="5" s="1"/>
  <c r="P7" i="5"/>
  <c r="Q7" i="5" s="1"/>
  <c r="P6" i="5"/>
  <c r="Q6" i="5" s="1"/>
  <c r="P5" i="5"/>
  <c r="Q5" i="5" s="1"/>
  <c r="P4" i="5"/>
  <c r="Q4" i="5" s="1"/>
  <c r="O10" i="5"/>
  <c r="O20" i="5" s="1"/>
  <c r="N10" i="5"/>
  <c r="N20" i="5" s="1"/>
  <c r="M10" i="5"/>
  <c r="L10" i="5"/>
  <c r="L20" i="5" s="1"/>
  <c r="K10" i="5"/>
  <c r="J10" i="5"/>
  <c r="I10" i="5"/>
  <c r="H10" i="5"/>
  <c r="G10" i="5"/>
  <c r="F10" i="5"/>
  <c r="F20" i="5" s="1"/>
  <c r="E10" i="5"/>
  <c r="E20" i="5" s="1"/>
  <c r="D10" i="5"/>
  <c r="D20" i="5" s="1"/>
  <c r="D9" i="4"/>
  <c r="D15" i="4" s="1"/>
  <c r="P17" i="1" l="1"/>
  <c r="Q11" i="5"/>
  <c r="Q19" i="5" s="1"/>
  <c r="P19" i="5"/>
  <c r="G14" i="3"/>
  <c r="I19" i="2"/>
  <c r="H19" i="2"/>
  <c r="G19" i="2"/>
  <c r="I18" i="1"/>
  <c r="G15" i="4"/>
  <c r="N21" i="6"/>
  <c r="M21" i="6"/>
  <c r="K20" i="5"/>
  <c r="J19" i="2"/>
  <c r="Q9" i="4"/>
  <c r="M20" i="5"/>
  <c r="Q13" i="3"/>
  <c r="P13" i="3"/>
  <c r="J14" i="3"/>
  <c r="P8" i="3"/>
  <c r="M19" i="2"/>
  <c r="Q18" i="2"/>
  <c r="P18" i="2"/>
  <c r="P10" i="2"/>
  <c r="M18" i="1"/>
  <c r="Q11" i="1"/>
  <c r="P11" i="1"/>
  <c r="P18" i="1" s="1"/>
  <c r="M15" i="4"/>
  <c r="Q14" i="4"/>
  <c r="J15" i="4"/>
  <c r="Q11" i="6"/>
  <c r="J21" i="6"/>
  <c r="J20" i="5"/>
  <c r="P10" i="5"/>
  <c r="F14" i="3"/>
  <c r="C14" i="3"/>
  <c r="Q4" i="3"/>
  <c r="Q8" i="3" s="1"/>
  <c r="Q4" i="2"/>
  <c r="Q10" i="2" s="1"/>
  <c r="H18" i="1"/>
  <c r="G18" i="1"/>
  <c r="F18" i="1"/>
  <c r="E18" i="1"/>
  <c r="D18" i="1"/>
  <c r="Q10" i="5"/>
  <c r="P11" i="6"/>
  <c r="P20" i="6"/>
  <c r="I15" i="4"/>
  <c r="P9" i="4"/>
  <c r="P14" i="4"/>
  <c r="H15" i="4"/>
  <c r="Q13" i="1"/>
  <c r="Q17" i="1" s="1"/>
  <c r="G21" i="6"/>
  <c r="E21" i="6"/>
  <c r="F21" i="6"/>
  <c r="D21" i="6"/>
  <c r="H21" i="6"/>
  <c r="I21" i="6"/>
  <c r="Q12" i="6"/>
  <c r="Q20" i="6" s="1"/>
  <c r="G20" i="5"/>
  <c r="P19" i="2" l="1"/>
  <c r="P14" i="3"/>
  <c r="Q14" i="3"/>
  <c r="Q15" i="4"/>
  <c r="Q21" i="6"/>
  <c r="Q19" i="2"/>
  <c r="Q18" i="1"/>
  <c r="P20" i="5"/>
  <c r="Q20" i="5"/>
  <c r="P21" i="6"/>
  <c r="P15" i="4"/>
  <c r="F9" i="4" l="1"/>
  <c r="F15" i="4" s="1"/>
  <c r="E9" i="4"/>
  <c r="E15" i="4" s="1"/>
  <c r="H20" i="5" l="1"/>
  <c r="I20" i="5"/>
  <c r="C9" i="4" l="1"/>
  <c r="C15" i="4" s="1"/>
  <c r="C10" i="5"/>
  <c r="C20" i="5" l="1"/>
</calcChain>
</file>

<file path=xl/sharedStrings.xml><?xml version="1.0" encoding="utf-8"?>
<sst xmlns="http://schemas.openxmlformats.org/spreadsheetml/2006/main" count="294" uniqueCount="126">
  <si>
    <t>Z</t>
    <phoneticPr fontId="2"/>
  </si>
  <si>
    <t>クラブ名</t>
    <rPh sb="3" eb="4">
      <t>メイ</t>
    </rPh>
    <phoneticPr fontId="2"/>
  </si>
  <si>
    <t>２Ｚ</t>
    <phoneticPr fontId="2"/>
  </si>
  <si>
    <t>１Ｚ</t>
    <phoneticPr fontId="2"/>
  </si>
  <si>
    <t>岩見沢</t>
    <rPh sb="0" eb="3">
      <t>イワミザワ</t>
    </rPh>
    <phoneticPr fontId="2"/>
  </si>
  <si>
    <t>美唄</t>
    <rPh sb="0" eb="2">
      <t>ビバイ</t>
    </rPh>
    <phoneticPr fontId="2"/>
  </si>
  <si>
    <t>三笠</t>
    <rPh sb="0" eb="2">
      <t>ミカサ</t>
    </rPh>
    <phoneticPr fontId="2"/>
  </si>
  <si>
    <t>月形</t>
    <rPh sb="0" eb="2">
      <t>ツキガタ</t>
    </rPh>
    <phoneticPr fontId="2"/>
  </si>
  <si>
    <t>岩見沢中央</t>
    <rPh sb="0" eb="3">
      <t>イワミザワ</t>
    </rPh>
    <rPh sb="3" eb="5">
      <t>チュウオウ</t>
    </rPh>
    <phoneticPr fontId="2"/>
  </si>
  <si>
    <t>岩見沢グリ－ン</t>
    <rPh sb="0" eb="3">
      <t>イワミザワ</t>
    </rPh>
    <phoneticPr fontId="2"/>
  </si>
  <si>
    <t>岩見沢はまなす</t>
    <rPh sb="0" eb="3">
      <t>イワミザワ</t>
    </rPh>
    <phoneticPr fontId="2"/>
  </si>
  <si>
    <t>岩見沢メープル</t>
    <rPh sb="0" eb="3">
      <t>イワミザワ</t>
    </rPh>
    <phoneticPr fontId="2"/>
  </si>
  <si>
    <t>夕張中央</t>
    <rPh sb="0" eb="4">
      <t>ユウバリチュウオウ</t>
    </rPh>
    <phoneticPr fontId="2"/>
  </si>
  <si>
    <t>長沼</t>
    <rPh sb="0" eb="2">
      <t>ナガヌマ</t>
    </rPh>
    <phoneticPr fontId="2"/>
  </si>
  <si>
    <t>南幌</t>
    <rPh sb="0" eb="2">
      <t>ナンポロ</t>
    </rPh>
    <phoneticPr fontId="2"/>
  </si>
  <si>
    <t>由仁</t>
    <rPh sb="0" eb="2">
      <t>ユニ</t>
    </rPh>
    <phoneticPr fontId="2"/>
  </si>
  <si>
    <t>滝川</t>
    <rPh sb="0" eb="2">
      <t>タキカワ</t>
    </rPh>
    <phoneticPr fontId="2"/>
  </si>
  <si>
    <t>芦別</t>
    <rPh sb="0" eb="2">
      <t>アシベツ</t>
    </rPh>
    <phoneticPr fontId="2"/>
  </si>
  <si>
    <t>赤平</t>
    <rPh sb="0" eb="2">
      <t>アカビラ</t>
    </rPh>
    <phoneticPr fontId="2"/>
  </si>
  <si>
    <t>江部乙</t>
    <rPh sb="0" eb="3">
      <t>エベオツ</t>
    </rPh>
    <phoneticPr fontId="2"/>
  </si>
  <si>
    <t>新十津川</t>
    <rPh sb="0" eb="4">
      <t>シントツカワ</t>
    </rPh>
    <phoneticPr fontId="2"/>
  </si>
  <si>
    <t>滝川中央</t>
    <rPh sb="0" eb="4">
      <t>タキカワチュウオウ</t>
    </rPh>
    <phoneticPr fontId="2"/>
  </si>
  <si>
    <t>砂川</t>
    <rPh sb="0" eb="2">
      <t>スナガワ</t>
    </rPh>
    <phoneticPr fontId="2"/>
  </si>
  <si>
    <t>奈井江</t>
    <rPh sb="0" eb="3">
      <t>ナイエ</t>
    </rPh>
    <phoneticPr fontId="2"/>
  </si>
  <si>
    <t>深川</t>
    <rPh sb="0" eb="2">
      <t>フカガワ</t>
    </rPh>
    <phoneticPr fontId="2"/>
  </si>
  <si>
    <t>沼田</t>
    <rPh sb="0" eb="2">
      <t>ヌマタ</t>
    </rPh>
    <phoneticPr fontId="2"/>
  </si>
  <si>
    <t>秩父別</t>
    <rPh sb="0" eb="3">
      <t>チップベツ</t>
    </rPh>
    <phoneticPr fontId="2"/>
  </si>
  <si>
    <t>雨竜</t>
    <rPh sb="0" eb="2">
      <t>ウリュウ</t>
    </rPh>
    <phoneticPr fontId="2"/>
  </si>
  <si>
    <t>3Ｚ</t>
    <phoneticPr fontId="2"/>
  </si>
  <si>
    <t>江別</t>
    <rPh sb="0" eb="2">
      <t>エベツ</t>
    </rPh>
    <phoneticPr fontId="2"/>
  </si>
  <si>
    <t>当別</t>
    <rPh sb="0" eb="2">
      <t>トウベツ</t>
    </rPh>
    <phoneticPr fontId="2"/>
  </si>
  <si>
    <t>石狩</t>
    <rPh sb="0" eb="2">
      <t>イシカリ</t>
    </rPh>
    <phoneticPr fontId="2"/>
  </si>
  <si>
    <t>江別グリ－ン</t>
    <rPh sb="0" eb="2">
      <t>エベツ</t>
    </rPh>
    <phoneticPr fontId="2"/>
  </si>
  <si>
    <t>千歳</t>
    <rPh sb="0" eb="2">
      <t>チトセ</t>
    </rPh>
    <phoneticPr fontId="2"/>
  </si>
  <si>
    <t>恵庭</t>
    <rPh sb="0" eb="2">
      <t>エニワ</t>
    </rPh>
    <phoneticPr fontId="2"/>
  </si>
  <si>
    <t>北広島</t>
    <rPh sb="0" eb="3">
      <t>キタヒロシマ</t>
    </rPh>
    <phoneticPr fontId="2"/>
  </si>
  <si>
    <t>千歳中央</t>
    <rPh sb="0" eb="4">
      <t>チトセチュウオウ</t>
    </rPh>
    <phoneticPr fontId="2"/>
  </si>
  <si>
    <t>札幌</t>
    <rPh sb="0" eb="2">
      <t>サッポロ</t>
    </rPh>
    <phoneticPr fontId="2"/>
  </si>
  <si>
    <t>サッポロシニア</t>
    <phoneticPr fontId="2"/>
  </si>
  <si>
    <t>札幌赤レンガ</t>
    <rPh sb="0" eb="2">
      <t>サッポロ</t>
    </rPh>
    <rPh sb="2" eb="3">
      <t>アカ</t>
    </rPh>
    <phoneticPr fontId="2"/>
  </si>
  <si>
    <t>札幌中央</t>
    <rPh sb="0" eb="2">
      <t>サッポロ</t>
    </rPh>
    <rPh sb="2" eb="4">
      <t>チュウオウ</t>
    </rPh>
    <phoneticPr fontId="2"/>
  </si>
  <si>
    <t>札幌しらかば</t>
    <rPh sb="0" eb="2">
      <t>サッポロ</t>
    </rPh>
    <phoneticPr fontId="2"/>
  </si>
  <si>
    <t>札幌白石</t>
    <rPh sb="0" eb="2">
      <t>サッポロ</t>
    </rPh>
    <rPh sb="2" eb="4">
      <t>シロイシ</t>
    </rPh>
    <phoneticPr fontId="2"/>
  </si>
  <si>
    <t>札幌フロンティア</t>
    <rPh sb="0" eb="2">
      <t>サッポロ</t>
    </rPh>
    <phoneticPr fontId="2"/>
  </si>
  <si>
    <t>札幌清田</t>
    <rPh sb="0" eb="2">
      <t>サッポロ</t>
    </rPh>
    <rPh sb="2" eb="4">
      <t>キヨタ</t>
    </rPh>
    <phoneticPr fontId="2"/>
  </si>
  <si>
    <t>札幌中島</t>
    <rPh sb="0" eb="2">
      <t>サッポロ</t>
    </rPh>
    <rPh sb="2" eb="4">
      <t>ナカジマ</t>
    </rPh>
    <phoneticPr fontId="2"/>
  </si>
  <si>
    <t>札幌あさひ</t>
    <rPh sb="0" eb="2">
      <t>サッポロ</t>
    </rPh>
    <phoneticPr fontId="2"/>
  </si>
  <si>
    <t>札幌アスリート</t>
    <rPh sb="0" eb="2">
      <t>サッポロ</t>
    </rPh>
    <phoneticPr fontId="2"/>
  </si>
  <si>
    <t>札幌エルム</t>
    <rPh sb="0" eb="2">
      <t>サッポロ</t>
    </rPh>
    <phoneticPr fontId="2"/>
  </si>
  <si>
    <t>札幌もいわ</t>
    <rPh sb="0" eb="2">
      <t>サッポロ</t>
    </rPh>
    <phoneticPr fontId="2"/>
  </si>
  <si>
    <t>札幌大通</t>
    <rPh sb="0" eb="2">
      <t>サッポロ</t>
    </rPh>
    <rPh sb="2" eb="4">
      <t>オオドオリ</t>
    </rPh>
    <phoneticPr fontId="2"/>
  </si>
  <si>
    <t>札幌南</t>
    <rPh sb="0" eb="2">
      <t>サッポロ</t>
    </rPh>
    <rPh sb="2" eb="3">
      <t>ミナミ</t>
    </rPh>
    <phoneticPr fontId="2"/>
  </si>
  <si>
    <t>札幌すすきの</t>
    <rPh sb="0" eb="2">
      <t>サッポロ</t>
    </rPh>
    <phoneticPr fontId="2"/>
  </si>
  <si>
    <t>札幌北の杜</t>
    <rPh sb="0" eb="2">
      <t>サッポロ</t>
    </rPh>
    <rPh sb="2" eb="3">
      <t>キタ</t>
    </rPh>
    <rPh sb="4" eb="5">
      <t>モリ</t>
    </rPh>
    <phoneticPr fontId="2"/>
  </si>
  <si>
    <t>札幌まるやま</t>
    <rPh sb="0" eb="2">
      <t>サッポロ</t>
    </rPh>
    <phoneticPr fontId="2"/>
  </si>
  <si>
    <t>札幌アカシヤ</t>
    <rPh sb="0" eb="2">
      <t>サッポロ</t>
    </rPh>
    <phoneticPr fontId="2"/>
  </si>
  <si>
    <t>札幌クラ－ク</t>
    <rPh sb="0" eb="2">
      <t>サッポロ</t>
    </rPh>
    <phoneticPr fontId="2"/>
  </si>
  <si>
    <t>札幌時計台</t>
    <rPh sb="0" eb="2">
      <t>サッポロ</t>
    </rPh>
    <rPh sb="2" eb="5">
      <t>トケイダイ</t>
    </rPh>
    <phoneticPr fontId="2"/>
  </si>
  <si>
    <t>札幌パイオニア</t>
    <rPh sb="0" eb="2">
      <t>サッポロ</t>
    </rPh>
    <phoneticPr fontId="2"/>
  </si>
  <si>
    <t>札幌羊ケ丘</t>
    <rPh sb="0" eb="2">
      <t>サッポロ</t>
    </rPh>
    <rPh sb="2" eb="5">
      <t>ヒツジガオカ</t>
    </rPh>
    <phoneticPr fontId="2"/>
  </si>
  <si>
    <t>札幌グリ－ン</t>
    <rPh sb="0" eb="2">
      <t>サッポロ</t>
    </rPh>
    <phoneticPr fontId="2"/>
  </si>
  <si>
    <t>札幌ノ－ス</t>
    <rPh sb="0" eb="2">
      <t>サッポロ</t>
    </rPh>
    <phoneticPr fontId="2"/>
  </si>
  <si>
    <t>札幌わかば</t>
    <rPh sb="0" eb="2">
      <t>サッポロ</t>
    </rPh>
    <phoneticPr fontId="2"/>
  </si>
  <si>
    <t>札幌ポプラ</t>
    <rPh sb="0" eb="2">
      <t>サッポロ</t>
    </rPh>
    <phoneticPr fontId="2"/>
  </si>
  <si>
    <t>札幌リバティ</t>
    <rPh sb="0" eb="2">
      <t>サッポロ</t>
    </rPh>
    <phoneticPr fontId="2"/>
  </si>
  <si>
    <t>札幌スノ－トピア</t>
    <rPh sb="0" eb="2">
      <t>サッポロ</t>
    </rPh>
    <phoneticPr fontId="2"/>
  </si>
  <si>
    <t>札幌東</t>
    <rPh sb="0" eb="2">
      <t>サッポロ</t>
    </rPh>
    <rPh sb="2" eb="3">
      <t>ヒガシ</t>
    </rPh>
    <phoneticPr fontId="2"/>
  </si>
  <si>
    <t>札幌トラスト</t>
    <rPh sb="0" eb="2">
      <t>サッポロ</t>
    </rPh>
    <phoneticPr fontId="2"/>
  </si>
  <si>
    <t>札幌ライラック</t>
    <rPh sb="0" eb="2">
      <t>サッポロ</t>
    </rPh>
    <phoneticPr fontId="2"/>
  </si>
  <si>
    <t>札幌はまなす</t>
    <rPh sb="0" eb="2">
      <t>サッポロ</t>
    </rPh>
    <phoneticPr fontId="2"/>
  </si>
  <si>
    <t>札幌西</t>
    <rPh sb="0" eb="2">
      <t>サッポロ</t>
    </rPh>
    <rPh sb="2" eb="3">
      <t>ニシ</t>
    </rPh>
    <phoneticPr fontId="2"/>
  </si>
  <si>
    <t>札幌新星</t>
    <rPh sb="0" eb="2">
      <t>サッポロ</t>
    </rPh>
    <rPh sb="2" eb="4">
      <t>シンセイ</t>
    </rPh>
    <phoneticPr fontId="2"/>
  </si>
  <si>
    <t>計</t>
    <rPh sb="0" eb="1">
      <t>ケイ</t>
    </rPh>
    <phoneticPr fontId="2"/>
  </si>
  <si>
    <t>１R</t>
    <phoneticPr fontId="2"/>
  </si>
  <si>
    <t>13クラブ合計</t>
    <rPh sb="5" eb="7">
      <t>ゴウケイ</t>
    </rPh>
    <phoneticPr fontId="2"/>
  </si>
  <si>
    <t>計</t>
    <rPh sb="0" eb="1">
      <t>ケイ</t>
    </rPh>
    <phoneticPr fontId="2"/>
  </si>
  <si>
    <t>15クラブ合計</t>
    <rPh sb="5" eb="7">
      <t>ゴウケイ</t>
    </rPh>
    <phoneticPr fontId="2"/>
  </si>
  <si>
    <t>9クラブ合計</t>
    <rPh sb="4" eb="6">
      <t>ゴウケイ</t>
    </rPh>
    <phoneticPr fontId="2"/>
  </si>
  <si>
    <t>3Ｒ</t>
    <phoneticPr fontId="2"/>
  </si>
  <si>
    <t>2R</t>
    <phoneticPr fontId="2"/>
  </si>
  <si>
    <t>4 R</t>
    <phoneticPr fontId="2"/>
  </si>
  <si>
    <t>12クラブ合計</t>
    <rPh sb="5" eb="7">
      <t>ゴウケイ</t>
    </rPh>
    <phoneticPr fontId="2"/>
  </si>
  <si>
    <t>計</t>
    <rPh sb="0" eb="1">
      <t>ケイ</t>
    </rPh>
    <phoneticPr fontId="2"/>
  </si>
  <si>
    <t>そらち</t>
  </si>
  <si>
    <t>５R</t>
    <phoneticPr fontId="2"/>
  </si>
  <si>
    <t>１Z</t>
    <phoneticPr fontId="2"/>
  </si>
  <si>
    <t>２Z</t>
    <phoneticPr fontId="2"/>
  </si>
  <si>
    <t>６R</t>
    <phoneticPr fontId="2"/>
  </si>
  <si>
    <t>8クラブ合計</t>
    <rPh sb="4" eb="6">
      <t>ゴウケイ</t>
    </rPh>
    <phoneticPr fontId="2"/>
  </si>
  <si>
    <t>期首会員数</t>
    <rPh sb="0" eb="5">
      <t>キシュカイインスウ</t>
    </rPh>
    <phoneticPr fontId="2"/>
  </si>
  <si>
    <t>入会者</t>
    <rPh sb="0" eb="3">
      <t>ニュウカイシャ</t>
    </rPh>
    <phoneticPr fontId="2"/>
  </si>
  <si>
    <t>退会者</t>
    <rPh sb="0" eb="3">
      <t>タイカイシャ</t>
    </rPh>
    <phoneticPr fontId="2"/>
  </si>
  <si>
    <t>増減</t>
    <rPh sb="0" eb="2">
      <t>ゾウゲン</t>
    </rPh>
    <phoneticPr fontId="2"/>
  </si>
  <si>
    <t>入会者目標</t>
    <rPh sb="0" eb="2">
      <t>ニュウカイ</t>
    </rPh>
    <rPh sb="2" eb="3">
      <t>シャ</t>
    </rPh>
    <rPh sb="3" eb="5">
      <t>モクヒョウ</t>
    </rPh>
    <phoneticPr fontId="2"/>
  </si>
  <si>
    <t>Z</t>
  </si>
  <si>
    <t>札幌ｲﾝﾌｨﾆﾃｨ</t>
    <rPh sb="0" eb="2">
      <t>サッポロ</t>
    </rPh>
    <phoneticPr fontId="2"/>
  </si>
  <si>
    <t>札幌ｺｽﾐｯｸｼﾆｱ</t>
    <rPh sb="0" eb="2">
      <t>サッポロ</t>
    </rPh>
    <phoneticPr fontId="2"/>
  </si>
  <si>
    <t>正会員</t>
    <rPh sb="0" eb="3">
      <t>セイカイイン</t>
    </rPh>
    <phoneticPr fontId="2"/>
  </si>
  <si>
    <t>家族会員</t>
    <rPh sb="0" eb="4">
      <t>カゾクカイイン</t>
    </rPh>
    <phoneticPr fontId="2"/>
  </si>
  <si>
    <t>会員数</t>
    <rPh sb="0" eb="2">
      <t>カイイン</t>
    </rPh>
    <rPh sb="2" eb="3">
      <t>スウ</t>
    </rPh>
    <phoneticPr fontId="2"/>
  </si>
  <si>
    <t>現会員数</t>
    <rPh sb="0" eb="4">
      <t>ゲンカイインスウ</t>
    </rPh>
    <phoneticPr fontId="2"/>
  </si>
  <si>
    <t>その他</t>
    <phoneticPr fontId="2"/>
  </si>
  <si>
    <t>リジョン</t>
    <phoneticPr fontId="2"/>
  </si>
  <si>
    <t>ゾ－ン</t>
    <phoneticPr fontId="2"/>
  </si>
  <si>
    <t>２R</t>
    <phoneticPr fontId="2"/>
  </si>
  <si>
    <t>３R</t>
    <phoneticPr fontId="2"/>
  </si>
  <si>
    <t>４R</t>
    <phoneticPr fontId="2"/>
  </si>
  <si>
    <t>３Z</t>
    <phoneticPr fontId="2"/>
  </si>
  <si>
    <t>合計</t>
    <rPh sb="0" eb="2">
      <t>ゴウケイ</t>
    </rPh>
    <phoneticPr fontId="2"/>
  </si>
  <si>
    <t>地区目標</t>
    <rPh sb="0" eb="2">
      <t>チク</t>
    </rPh>
    <rPh sb="2" eb="4">
      <t>モクヒョウ</t>
    </rPh>
    <phoneticPr fontId="2"/>
  </si>
  <si>
    <t>（251名）</t>
    <rPh sb="4" eb="5">
      <t>メイ</t>
    </rPh>
    <phoneticPr fontId="2"/>
  </si>
  <si>
    <t>（57名）</t>
    <rPh sb="3" eb="4">
      <t>メイ</t>
    </rPh>
    <phoneticPr fontId="2"/>
  </si>
  <si>
    <t>（35名）</t>
    <rPh sb="3" eb="4">
      <t>メイ</t>
    </rPh>
    <phoneticPr fontId="2"/>
  </si>
  <si>
    <t>（343名）</t>
    <rPh sb="4" eb="5">
      <t>メイ</t>
    </rPh>
    <phoneticPr fontId="2"/>
  </si>
  <si>
    <t>＊カッコ内数字は期首クラブ目標</t>
    <rPh sb="4" eb="7">
      <t>ナイスウジ</t>
    </rPh>
    <rPh sb="8" eb="10">
      <t>キシュ</t>
    </rPh>
    <rPh sb="13" eb="15">
      <t>モクヒョウ</t>
    </rPh>
    <phoneticPr fontId="2"/>
  </si>
  <si>
    <t>札幌レ・リアン</t>
    <rPh sb="0" eb="2">
      <t>サッポロ</t>
    </rPh>
    <phoneticPr fontId="2"/>
  </si>
  <si>
    <t>14クラブ合計</t>
    <rPh sb="5" eb="7">
      <t>ゴウケイ</t>
    </rPh>
    <phoneticPr fontId="2"/>
  </si>
  <si>
    <t>2022～2023・1Ｒ　会員一覧　(４月）</t>
    <rPh sb="13" eb="15">
      <t>カイイン</t>
    </rPh>
    <rPh sb="15" eb="17">
      <t>イチラン</t>
    </rPh>
    <rPh sb="20" eb="21">
      <t>ガツ</t>
    </rPh>
    <phoneticPr fontId="2"/>
  </si>
  <si>
    <t>2022～2023・2Ｒ　会員一覧　(４月）</t>
    <phoneticPr fontId="2"/>
  </si>
  <si>
    <t>2022～2023・3Ｒ　会員一覧　(４月）</t>
    <phoneticPr fontId="2"/>
  </si>
  <si>
    <t>2022～2023・4Ｒ　会員一覧　(４月）</t>
    <phoneticPr fontId="2"/>
  </si>
  <si>
    <t>2022～2023・5Ｒ　会員一覧　(４月）</t>
    <phoneticPr fontId="2"/>
  </si>
  <si>
    <t>2022～2023・6Ｒ　会員一覧　(４月）</t>
    <phoneticPr fontId="2"/>
  </si>
  <si>
    <t>２０２２～２０２３　R.Ｚ別 会員動静一覧（Ｒ5年４月）</t>
    <rPh sb="13" eb="14">
      <t>ベツ</t>
    </rPh>
    <rPh sb="15" eb="17">
      <t>カイイン</t>
    </rPh>
    <rPh sb="17" eb="19">
      <t>ドウセイ</t>
    </rPh>
    <rPh sb="19" eb="21">
      <t>イチラン</t>
    </rPh>
    <rPh sb="24" eb="25">
      <t>ネン</t>
    </rPh>
    <rPh sb="26" eb="27">
      <t>ガツ</t>
    </rPh>
    <phoneticPr fontId="2"/>
  </si>
  <si>
    <t>201名</t>
    <rPh sb="3" eb="4">
      <t>メイ</t>
    </rPh>
    <phoneticPr fontId="2"/>
  </si>
  <si>
    <t>134名</t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</si>
</sst>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名&quot;"/>
    <numFmt numFmtId="177" formatCode="#,##0&quot;名&quot;;[Red]\-#,##0&quot;名&quot;"/>
    <numFmt numFmtId="178" formatCode="&quot;純増&quot;0&quot;名&quot;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3" fillId="0" borderId="30" xfId="0" applyFont="1" applyBorder="1" applyAlignment="1">
      <alignment horizontal="center" vertical="center"/>
    </xf>
    <xf numFmtId="38" fontId="7" fillId="0" borderId="3" xfId="0" applyNumberFormat="1" applyFont="1" applyBorder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38" fontId="7" fillId="0" borderId="22" xfId="0" applyNumberFormat="1" applyFont="1" applyBorder="1">
      <alignment vertical="center"/>
    </xf>
    <xf numFmtId="0" fontId="7" fillId="0" borderId="3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38" fontId="7" fillId="0" borderId="7" xfId="0" applyNumberFormat="1" applyFont="1" applyBorder="1">
      <alignment vertical="center"/>
    </xf>
    <xf numFmtId="0" fontId="11" fillId="0" borderId="3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38" fontId="7" fillId="0" borderId="9" xfId="0" applyNumberFormat="1" applyFont="1" applyBorder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38" fontId="7" fillId="0" borderId="5" xfId="0" applyNumberFormat="1" applyFont="1" applyBorder="1">
      <alignment vertical="center"/>
    </xf>
    <xf numFmtId="0" fontId="7" fillId="0" borderId="6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38" fontId="7" fillId="0" borderId="25" xfId="0" applyNumberFormat="1" applyFont="1" applyBorder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176" fontId="8" fillId="0" borderId="81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38" fontId="7" fillId="0" borderId="36" xfId="0" applyNumberFormat="1" applyFont="1" applyBorder="1">
      <alignment vertical="center"/>
    </xf>
    <xf numFmtId="0" fontId="4" fillId="0" borderId="0" xfId="0" applyFont="1">
      <alignment vertical="center"/>
    </xf>
    <xf numFmtId="176" fontId="8" fillId="0" borderId="60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76" fontId="8" fillId="0" borderId="61" xfId="0" applyNumberFormat="1" applyFont="1" applyBorder="1" applyAlignment="1">
      <alignment horizontal="center" vertical="center"/>
    </xf>
    <xf numFmtId="177" fontId="14" fillId="0" borderId="32" xfId="0" applyNumberFormat="1" applyFont="1" applyBorder="1" applyAlignment="1">
      <alignment horizontal="center"/>
    </xf>
    <xf numFmtId="176" fontId="7" fillId="0" borderId="34" xfId="0" applyNumberFormat="1" applyFont="1" applyBorder="1" applyAlignment="1">
      <alignment horizontal="center"/>
    </xf>
    <xf numFmtId="176" fontId="7" fillId="0" borderId="85" xfId="0" applyNumberFormat="1" applyFont="1" applyBorder="1" applyAlignment="1">
      <alignment horizontal="center"/>
    </xf>
    <xf numFmtId="177" fontId="14" fillId="0" borderId="47" xfId="0" applyNumberFormat="1" applyFont="1" applyBorder="1" applyAlignment="1">
      <alignment horizontal="center" vertical="top"/>
    </xf>
    <xf numFmtId="176" fontId="7" fillId="0" borderId="82" xfId="0" applyNumberFormat="1" applyFont="1" applyBorder="1" applyAlignment="1">
      <alignment horizontal="center" vertical="top"/>
    </xf>
    <xf numFmtId="176" fontId="7" fillId="0" borderId="71" xfId="0" applyNumberFormat="1" applyFont="1" applyBorder="1" applyAlignment="1">
      <alignment horizontal="center" vertical="top"/>
    </xf>
    <xf numFmtId="176" fontId="7" fillId="0" borderId="83" xfId="0" applyNumberFormat="1" applyFont="1" applyBorder="1">
      <alignment vertical="center"/>
    </xf>
    <xf numFmtId="176" fontId="7" fillId="0" borderId="84" xfId="0" applyNumberFormat="1" applyFont="1" applyBorder="1">
      <alignment vertical="center"/>
    </xf>
    <xf numFmtId="176" fontId="7" fillId="0" borderId="90" xfId="0" applyNumberFormat="1" applyFont="1" applyBorder="1">
      <alignment vertical="center"/>
    </xf>
    <xf numFmtId="176" fontId="7" fillId="0" borderId="96" xfId="0" applyNumberFormat="1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8" fontId="7" fillId="0" borderId="5" xfId="0" applyNumberFormat="1" applyFont="1" applyBorder="1" applyAlignment="1">
      <alignment horizontal="right" vertical="center"/>
    </xf>
    <xf numFmtId="38" fontId="7" fillId="0" borderId="9" xfId="0" applyNumberFormat="1" applyFont="1" applyBorder="1" applyAlignment="1">
      <alignment horizontal="right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6" fontId="7" fillId="0" borderId="55" xfId="0" applyNumberFormat="1" applyFont="1" applyBorder="1" applyAlignment="1">
      <alignment horizontal="center" vertical="center"/>
    </xf>
    <xf numFmtId="176" fontId="7" fillId="0" borderId="92" xfId="0" applyNumberFormat="1" applyFont="1" applyBorder="1" applyAlignment="1">
      <alignment horizontal="center" vertical="center"/>
    </xf>
    <xf numFmtId="176" fontId="7" fillId="0" borderId="78" xfId="0" applyNumberFormat="1" applyFont="1" applyBorder="1" applyAlignment="1">
      <alignment horizontal="center" vertical="center"/>
    </xf>
    <xf numFmtId="176" fontId="7" fillId="0" borderId="73" xfId="0" applyNumberFormat="1" applyFont="1" applyBorder="1" applyAlignment="1">
      <alignment horizontal="center" vertical="center"/>
    </xf>
    <xf numFmtId="176" fontId="7" fillId="0" borderId="94" xfId="0" applyNumberFormat="1" applyFont="1" applyBorder="1" applyAlignment="1">
      <alignment horizontal="center" vertical="center"/>
    </xf>
    <xf numFmtId="176" fontId="7" fillId="0" borderId="93" xfId="0" applyNumberFormat="1" applyFont="1" applyBorder="1" applyAlignment="1">
      <alignment horizontal="center" vertical="center"/>
    </xf>
    <xf numFmtId="176" fontId="7" fillId="0" borderId="72" xfId="0" applyNumberFormat="1" applyFont="1" applyBorder="1" applyAlignment="1">
      <alignment horizontal="center" vertical="center"/>
    </xf>
    <xf numFmtId="176" fontId="7" fillId="0" borderId="74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178" fontId="15" fillId="0" borderId="78" xfId="0" applyNumberFormat="1" applyFont="1" applyBorder="1" applyAlignment="1">
      <alignment horizontal="right" vertical="center"/>
    </xf>
    <xf numFmtId="178" fontId="15" fillId="0" borderId="55" xfId="0" applyNumberFormat="1" applyFont="1" applyBorder="1" applyAlignment="1">
      <alignment horizontal="right" vertical="center"/>
    </xf>
    <xf numFmtId="178" fontId="15" fillId="0" borderId="83" xfId="0" applyNumberFormat="1" applyFont="1" applyBorder="1" applyAlignment="1">
      <alignment horizontal="right" vertical="center"/>
    </xf>
    <xf numFmtId="178" fontId="15" fillId="0" borderId="94" xfId="0" applyNumberFormat="1" applyFont="1" applyBorder="1" applyAlignment="1">
      <alignment horizontal="right" vertical="center"/>
    </xf>
    <xf numFmtId="178" fontId="15" fillId="0" borderId="92" xfId="0" applyNumberFormat="1" applyFont="1" applyBorder="1" applyAlignment="1">
      <alignment horizontal="right" vertical="center"/>
    </xf>
    <xf numFmtId="178" fontId="15" fillId="0" borderId="95" xfId="0" applyNumberFormat="1" applyFont="1" applyBorder="1" applyAlignment="1">
      <alignment horizontal="right" vertical="center"/>
    </xf>
    <xf numFmtId="176" fontId="7" fillId="0" borderId="87" xfId="0" applyNumberFormat="1" applyFont="1" applyBorder="1" applyAlignment="1">
      <alignment horizontal="center" vertical="center"/>
    </xf>
    <xf numFmtId="176" fontId="7" fillId="0" borderId="86" xfId="0" applyNumberFormat="1" applyFont="1" applyBorder="1" applyAlignment="1">
      <alignment horizontal="center" vertical="center"/>
    </xf>
    <xf numFmtId="176" fontId="7" fillId="0" borderId="33" xfId="0" applyNumberFormat="1" applyFont="1" applyBorder="1" applyAlignment="1">
      <alignment horizontal="center" vertical="center"/>
    </xf>
    <xf numFmtId="176" fontId="7" fillId="0" borderId="88" xfId="0" applyNumberFormat="1" applyFont="1" applyBorder="1" applyAlignment="1">
      <alignment horizontal="center" vertical="center"/>
    </xf>
    <xf numFmtId="176" fontId="7" fillId="0" borderId="89" xfId="0" applyNumberFormat="1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176" fontId="7" fillId="0" borderId="32" xfId="0" applyNumberFormat="1" applyFont="1" applyBorder="1" applyAlignment="1">
      <alignment horizontal="center" vertical="center"/>
    </xf>
    <xf numFmtId="176" fontId="7" fillId="0" borderId="47" xfId="0" applyNumberFormat="1" applyFont="1" applyBorder="1" applyAlignment="1">
      <alignment horizontal="center" vertical="center"/>
    </xf>
    <xf numFmtId="177" fontId="7" fillId="0" borderId="34" xfId="0" applyNumberFormat="1" applyFont="1" applyBorder="1" applyAlignment="1">
      <alignment horizontal="center" vertical="center"/>
    </xf>
    <xf numFmtId="177" fontId="7" fillId="0" borderId="82" xfId="0" applyNumberFormat="1" applyFont="1" applyBorder="1" applyAlignment="1">
      <alignment horizontal="center" vertical="center"/>
    </xf>
    <xf numFmtId="177" fontId="14" fillId="0" borderId="45" xfId="0" applyNumberFormat="1" applyFont="1" applyBorder="1" applyAlignment="1">
      <alignment horizontal="center" vertical="center"/>
    </xf>
    <xf numFmtId="177" fontId="14" fillId="0" borderId="48" xfId="0" applyNumberFormat="1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microsoft.com/office/2017/10/relationships/person" Target="persons/person0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80E00-7941-48BE-90FF-6F23513BB384}">
  <dimension ref="A1:Q23"/>
  <sheetViews>
    <sheetView zoomScaleNormal="100" workbookViewId="0">
      <selection sqref="A1:Q1"/>
    </sheetView>
  </sheetViews>
  <sheetFormatPr defaultRowHeight="19.8" x14ac:dyDescent="0.45"/>
  <cols>
    <col min="1" max="1" width="6.69921875" customWidth="1"/>
    <col min="2" max="2" width="17.69921875" customWidth="1"/>
    <col min="3" max="16" width="6.69921875" customWidth="1"/>
    <col min="17" max="17" width="6.69921875" style="117" customWidth="1"/>
  </cols>
  <sheetData>
    <row r="1" spans="1:17" ht="37.049999999999997" customHeight="1" thickBot="1" x14ac:dyDescent="0.5">
      <c r="A1" s="132" t="s">
        <v>117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 ht="20.399999999999999" thickBot="1" x14ac:dyDescent="0.5">
      <c r="A2" s="138" t="s">
        <v>0</v>
      </c>
      <c r="B2" s="150" t="s">
        <v>1</v>
      </c>
      <c r="C2" s="147" t="s">
        <v>89</v>
      </c>
      <c r="D2" s="148"/>
      <c r="E2" s="148"/>
      <c r="F2" s="149"/>
      <c r="G2" s="147" t="s">
        <v>93</v>
      </c>
      <c r="H2" s="148"/>
      <c r="I2" s="148"/>
      <c r="J2" s="152" t="s">
        <v>90</v>
      </c>
      <c r="K2" s="148"/>
      <c r="L2" s="149"/>
      <c r="M2" s="147" t="s">
        <v>91</v>
      </c>
      <c r="N2" s="148"/>
      <c r="O2" s="163"/>
      <c r="P2" s="153" t="s">
        <v>92</v>
      </c>
      <c r="Q2" s="155" t="s">
        <v>100</v>
      </c>
    </row>
    <row r="3" spans="1:17" ht="18.600000000000001" thickBot="1" x14ac:dyDescent="0.5">
      <c r="A3" s="139"/>
      <c r="B3" s="151"/>
      <c r="C3" s="48" t="s">
        <v>99</v>
      </c>
      <c r="D3" s="49" t="s">
        <v>97</v>
      </c>
      <c r="E3" s="49" t="s">
        <v>98</v>
      </c>
      <c r="F3" s="50" t="s">
        <v>101</v>
      </c>
      <c r="G3" s="48" t="s">
        <v>97</v>
      </c>
      <c r="H3" s="51" t="s">
        <v>98</v>
      </c>
      <c r="I3" s="51" t="s">
        <v>101</v>
      </c>
      <c r="J3" s="56" t="s">
        <v>97</v>
      </c>
      <c r="K3" s="54" t="s">
        <v>98</v>
      </c>
      <c r="L3" s="55" t="s">
        <v>101</v>
      </c>
      <c r="M3" s="53" t="s">
        <v>97</v>
      </c>
      <c r="N3" s="54" t="s">
        <v>98</v>
      </c>
      <c r="O3" s="57" t="s">
        <v>101</v>
      </c>
      <c r="P3" s="154"/>
      <c r="Q3" s="156"/>
    </row>
    <row r="4" spans="1:17" x14ac:dyDescent="0.45">
      <c r="A4" s="138" t="s">
        <v>3</v>
      </c>
      <c r="B4" s="3" t="s">
        <v>37</v>
      </c>
      <c r="C4" s="6">
        <v>21</v>
      </c>
      <c r="D4" s="2">
        <v>20</v>
      </c>
      <c r="E4" s="2"/>
      <c r="F4" s="12">
        <v>1</v>
      </c>
      <c r="G4" s="6">
        <v>1</v>
      </c>
      <c r="H4" s="28">
        <v>0</v>
      </c>
      <c r="I4" s="28">
        <v>0</v>
      </c>
      <c r="J4" s="64">
        <v>1</v>
      </c>
      <c r="K4" s="65"/>
      <c r="L4" s="66"/>
      <c r="M4" s="60">
        <v>4</v>
      </c>
      <c r="N4" s="65"/>
      <c r="O4" s="67"/>
      <c r="P4" s="68">
        <f>+J4+K4+L4-M4-N4-O4</f>
        <v>-3</v>
      </c>
      <c r="Q4" s="69">
        <f>+C4+P4</f>
        <v>18</v>
      </c>
    </row>
    <row r="5" spans="1:17" x14ac:dyDescent="0.45">
      <c r="A5" s="140"/>
      <c r="B5" s="4" t="s">
        <v>41</v>
      </c>
      <c r="C5" s="16">
        <v>39</v>
      </c>
      <c r="D5" s="15">
        <v>22</v>
      </c>
      <c r="E5" s="15">
        <v>11</v>
      </c>
      <c r="F5" s="26">
        <v>6</v>
      </c>
      <c r="G5" s="16">
        <v>0</v>
      </c>
      <c r="H5" s="29">
        <v>0</v>
      </c>
      <c r="I5" s="29">
        <v>0</v>
      </c>
      <c r="J5" s="63"/>
      <c r="K5" s="70"/>
      <c r="L5" s="71"/>
      <c r="M5" s="72">
        <v>1</v>
      </c>
      <c r="N5" s="70">
        <v>1</v>
      </c>
      <c r="O5" s="73"/>
      <c r="P5" s="74">
        <f t="shared" ref="P5:P18" si="0">+J5+K5+L5-M5-N5-O5</f>
        <v>-2</v>
      </c>
      <c r="Q5" s="75">
        <f t="shared" ref="Q5:Q18" si="1">+C5+P5</f>
        <v>37</v>
      </c>
    </row>
    <row r="6" spans="1:17" x14ac:dyDescent="0.45">
      <c r="A6" s="140"/>
      <c r="B6" s="4" t="s">
        <v>42</v>
      </c>
      <c r="C6" s="16">
        <v>50</v>
      </c>
      <c r="D6" s="15">
        <v>35</v>
      </c>
      <c r="E6" s="15">
        <v>15</v>
      </c>
      <c r="F6" s="26"/>
      <c r="G6" s="16">
        <v>2</v>
      </c>
      <c r="H6" s="29">
        <v>0</v>
      </c>
      <c r="I6" s="29">
        <v>0</v>
      </c>
      <c r="J6" s="63">
        <v>2</v>
      </c>
      <c r="K6" s="70"/>
      <c r="L6" s="71"/>
      <c r="M6" s="72"/>
      <c r="N6" s="70"/>
      <c r="O6" s="73"/>
      <c r="P6" s="76">
        <f t="shared" si="0"/>
        <v>2</v>
      </c>
      <c r="Q6" s="75">
        <f t="shared" si="1"/>
        <v>52</v>
      </c>
    </row>
    <row r="7" spans="1:17" x14ac:dyDescent="0.45">
      <c r="A7" s="140"/>
      <c r="B7" s="4" t="s">
        <v>38</v>
      </c>
      <c r="C7" s="16">
        <v>36</v>
      </c>
      <c r="D7" s="15">
        <v>17</v>
      </c>
      <c r="E7" s="15">
        <v>12</v>
      </c>
      <c r="F7" s="26">
        <v>7</v>
      </c>
      <c r="G7" s="16">
        <v>15</v>
      </c>
      <c r="H7" s="15">
        <v>0</v>
      </c>
      <c r="I7" s="29">
        <v>0</v>
      </c>
      <c r="J7" s="63">
        <v>15</v>
      </c>
      <c r="K7" s="77"/>
      <c r="L7" s="71"/>
      <c r="M7" s="72">
        <v>1</v>
      </c>
      <c r="N7" s="77"/>
      <c r="O7" s="73"/>
      <c r="P7" s="78">
        <f t="shared" si="0"/>
        <v>14</v>
      </c>
      <c r="Q7" s="75">
        <f t="shared" si="1"/>
        <v>50</v>
      </c>
    </row>
    <row r="8" spans="1:17" x14ac:dyDescent="0.45">
      <c r="A8" s="140"/>
      <c r="B8" s="4" t="s">
        <v>96</v>
      </c>
      <c r="C8" s="16">
        <v>25</v>
      </c>
      <c r="D8" s="15">
        <v>12</v>
      </c>
      <c r="E8" s="15">
        <v>7</v>
      </c>
      <c r="F8" s="26">
        <v>6</v>
      </c>
      <c r="G8" s="16">
        <v>0</v>
      </c>
      <c r="H8" s="29">
        <v>0</v>
      </c>
      <c r="I8" s="29">
        <v>0</v>
      </c>
      <c r="J8" s="63"/>
      <c r="K8" s="70">
        <v>1</v>
      </c>
      <c r="L8" s="71"/>
      <c r="M8" s="72">
        <v>1</v>
      </c>
      <c r="N8" s="70"/>
      <c r="O8" s="73"/>
      <c r="P8" s="76">
        <f t="shared" si="0"/>
        <v>0</v>
      </c>
      <c r="Q8" s="75">
        <f t="shared" si="1"/>
        <v>25</v>
      </c>
    </row>
    <row r="9" spans="1:17" ht="20.399999999999999" thickBot="1" x14ac:dyDescent="0.5">
      <c r="A9" s="140"/>
      <c r="B9" s="10" t="s">
        <v>39</v>
      </c>
      <c r="C9" s="7">
        <v>32</v>
      </c>
      <c r="D9" s="45">
        <v>31</v>
      </c>
      <c r="E9" s="45"/>
      <c r="F9" s="37">
        <v>1</v>
      </c>
      <c r="G9" s="7">
        <v>2</v>
      </c>
      <c r="H9" s="30">
        <v>0</v>
      </c>
      <c r="I9" s="30">
        <v>0</v>
      </c>
      <c r="J9" s="79"/>
      <c r="K9" s="80"/>
      <c r="L9" s="81"/>
      <c r="M9" s="61">
        <v>3</v>
      </c>
      <c r="N9" s="80"/>
      <c r="O9" s="82"/>
      <c r="P9" s="83">
        <f t="shared" si="0"/>
        <v>-3</v>
      </c>
      <c r="Q9" s="84">
        <f t="shared" si="1"/>
        <v>29</v>
      </c>
    </row>
    <row r="10" spans="1:17" ht="20.399999999999999" thickBot="1" x14ac:dyDescent="0.5">
      <c r="A10" s="139"/>
      <c r="B10" s="38" t="s">
        <v>72</v>
      </c>
      <c r="C10" s="20">
        <f>SUM(C4:C9)</f>
        <v>203</v>
      </c>
      <c r="D10" s="22">
        <f t="shared" ref="D10:Q10" si="2">SUM(D4:D9)</f>
        <v>137</v>
      </c>
      <c r="E10" s="22">
        <f t="shared" si="2"/>
        <v>45</v>
      </c>
      <c r="F10" s="36">
        <f t="shared" si="2"/>
        <v>21</v>
      </c>
      <c r="G10" s="20">
        <f t="shared" si="2"/>
        <v>20</v>
      </c>
      <c r="H10" s="31">
        <f t="shared" si="2"/>
        <v>0</v>
      </c>
      <c r="I10" s="31">
        <f t="shared" si="2"/>
        <v>0</v>
      </c>
      <c r="J10" s="58">
        <f t="shared" si="2"/>
        <v>18</v>
      </c>
      <c r="K10" s="31">
        <f t="shared" si="2"/>
        <v>1</v>
      </c>
      <c r="L10" s="52">
        <f t="shared" si="2"/>
        <v>0</v>
      </c>
      <c r="M10" s="20">
        <f t="shared" si="2"/>
        <v>10</v>
      </c>
      <c r="N10" s="31">
        <f t="shared" si="2"/>
        <v>1</v>
      </c>
      <c r="O10" s="59">
        <f t="shared" si="2"/>
        <v>0</v>
      </c>
      <c r="P10" s="35">
        <f t="shared" si="2"/>
        <v>8</v>
      </c>
      <c r="Q10" s="27">
        <f t="shared" si="2"/>
        <v>211</v>
      </c>
    </row>
    <row r="11" spans="1:17" x14ac:dyDescent="0.45">
      <c r="A11" s="133" t="s">
        <v>2</v>
      </c>
      <c r="B11" s="5" t="s">
        <v>40</v>
      </c>
      <c r="C11" s="9">
        <v>18</v>
      </c>
      <c r="D11" s="40">
        <v>17</v>
      </c>
      <c r="E11" s="40"/>
      <c r="F11" s="47">
        <v>1</v>
      </c>
      <c r="G11" s="9">
        <v>5</v>
      </c>
      <c r="H11" s="32">
        <v>0</v>
      </c>
      <c r="I11" s="32">
        <v>0</v>
      </c>
      <c r="J11" s="62">
        <v>5</v>
      </c>
      <c r="K11" s="85"/>
      <c r="L11" s="86"/>
      <c r="M11" s="87">
        <v>2</v>
      </c>
      <c r="N11" s="85"/>
      <c r="O11" s="88"/>
      <c r="P11" s="78">
        <f t="shared" si="0"/>
        <v>3</v>
      </c>
      <c r="Q11" s="89">
        <f t="shared" si="1"/>
        <v>21</v>
      </c>
    </row>
    <row r="12" spans="1:17" x14ac:dyDescent="0.45">
      <c r="A12" s="134"/>
      <c r="B12" s="4" t="s">
        <v>43</v>
      </c>
      <c r="C12" s="16">
        <v>45</v>
      </c>
      <c r="D12" s="15">
        <v>44</v>
      </c>
      <c r="E12" s="15"/>
      <c r="F12" s="26">
        <v>1</v>
      </c>
      <c r="G12" s="16">
        <v>0</v>
      </c>
      <c r="H12" s="29">
        <v>0</v>
      </c>
      <c r="I12" s="29">
        <v>0</v>
      </c>
      <c r="J12" s="63">
        <v>4</v>
      </c>
      <c r="K12" s="70"/>
      <c r="L12" s="71"/>
      <c r="M12" s="72">
        <v>2</v>
      </c>
      <c r="N12" s="70"/>
      <c r="O12" s="73"/>
      <c r="P12" s="78">
        <f t="shared" si="0"/>
        <v>2</v>
      </c>
      <c r="Q12" s="75">
        <f t="shared" si="1"/>
        <v>47</v>
      </c>
    </row>
    <row r="13" spans="1:17" x14ac:dyDescent="0.45">
      <c r="A13" s="134"/>
      <c r="B13" s="4" t="s">
        <v>44</v>
      </c>
      <c r="C13" s="16">
        <v>83</v>
      </c>
      <c r="D13" s="15">
        <v>59</v>
      </c>
      <c r="E13" s="15">
        <v>18</v>
      </c>
      <c r="F13" s="26">
        <v>6</v>
      </c>
      <c r="G13" s="16">
        <v>1</v>
      </c>
      <c r="H13" s="29">
        <v>0</v>
      </c>
      <c r="I13" s="29">
        <v>0</v>
      </c>
      <c r="J13" s="63">
        <v>3</v>
      </c>
      <c r="K13" s="70">
        <v>2</v>
      </c>
      <c r="L13" s="71"/>
      <c r="M13" s="72">
        <v>8</v>
      </c>
      <c r="N13" s="70">
        <v>6</v>
      </c>
      <c r="O13" s="73"/>
      <c r="P13" s="76">
        <f t="shared" si="0"/>
        <v>-9</v>
      </c>
      <c r="Q13" s="75">
        <f t="shared" si="1"/>
        <v>74</v>
      </c>
    </row>
    <row r="14" spans="1:17" x14ac:dyDescent="0.45">
      <c r="A14" s="134"/>
      <c r="B14" s="4" t="s">
        <v>45</v>
      </c>
      <c r="C14" s="16">
        <v>78</v>
      </c>
      <c r="D14" s="15">
        <v>73</v>
      </c>
      <c r="E14" s="15"/>
      <c r="F14" s="26">
        <v>5</v>
      </c>
      <c r="G14" s="16">
        <v>6</v>
      </c>
      <c r="H14" s="29">
        <v>0</v>
      </c>
      <c r="I14" s="29">
        <v>0</v>
      </c>
      <c r="J14" s="63">
        <v>5</v>
      </c>
      <c r="K14" s="70"/>
      <c r="L14" s="71"/>
      <c r="M14" s="72">
        <v>5</v>
      </c>
      <c r="N14" s="70"/>
      <c r="O14" s="73"/>
      <c r="P14" s="78">
        <f t="shared" si="0"/>
        <v>0</v>
      </c>
      <c r="Q14" s="75">
        <f t="shared" si="1"/>
        <v>78</v>
      </c>
    </row>
    <row r="15" spans="1:17" x14ac:dyDescent="0.45">
      <c r="A15" s="135"/>
      <c r="B15" s="17" t="s">
        <v>46</v>
      </c>
      <c r="C15" s="19">
        <v>15</v>
      </c>
      <c r="D15" s="18">
        <v>13</v>
      </c>
      <c r="E15" s="18"/>
      <c r="F15" s="34">
        <v>2</v>
      </c>
      <c r="G15" s="19">
        <v>0</v>
      </c>
      <c r="H15" s="33">
        <v>0</v>
      </c>
      <c r="I15" s="33">
        <v>0</v>
      </c>
      <c r="J15" s="90"/>
      <c r="K15" s="91"/>
      <c r="L15" s="92"/>
      <c r="M15" s="93"/>
      <c r="N15" s="91"/>
      <c r="O15" s="94"/>
      <c r="P15" s="78">
        <f t="shared" si="0"/>
        <v>0</v>
      </c>
      <c r="Q15" s="75">
        <f t="shared" si="1"/>
        <v>15</v>
      </c>
    </row>
    <row r="16" spans="1:17" x14ac:dyDescent="0.45">
      <c r="A16" s="135"/>
      <c r="B16" s="4" t="s">
        <v>47</v>
      </c>
      <c r="C16" s="16">
        <v>17</v>
      </c>
      <c r="D16" s="15">
        <v>11</v>
      </c>
      <c r="E16" s="15">
        <v>6</v>
      </c>
      <c r="F16" s="26"/>
      <c r="G16" s="16">
        <v>0</v>
      </c>
      <c r="H16" s="29">
        <v>0</v>
      </c>
      <c r="I16" s="29">
        <v>0</v>
      </c>
      <c r="J16" s="63">
        <v>1</v>
      </c>
      <c r="K16" s="70"/>
      <c r="L16" s="71"/>
      <c r="M16" s="72">
        <v>1</v>
      </c>
      <c r="N16" s="70"/>
      <c r="O16" s="73"/>
      <c r="P16" s="78">
        <f t="shared" si="0"/>
        <v>0</v>
      </c>
      <c r="Q16" s="75">
        <f t="shared" si="1"/>
        <v>17</v>
      </c>
    </row>
    <row r="17" spans="1:17" x14ac:dyDescent="0.45">
      <c r="A17" s="135"/>
      <c r="B17" s="4" t="s">
        <v>95</v>
      </c>
      <c r="C17" s="16">
        <v>26</v>
      </c>
      <c r="D17" s="15">
        <v>26</v>
      </c>
      <c r="E17" s="15"/>
      <c r="F17" s="26"/>
      <c r="G17" s="16">
        <v>10</v>
      </c>
      <c r="H17" s="29">
        <v>0</v>
      </c>
      <c r="I17" s="29">
        <v>0</v>
      </c>
      <c r="J17" s="63">
        <v>12</v>
      </c>
      <c r="K17" s="70"/>
      <c r="L17" s="71"/>
      <c r="M17" s="72">
        <v>4</v>
      </c>
      <c r="N17" s="70"/>
      <c r="O17" s="73"/>
      <c r="P17" s="78">
        <f t="shared" si="0"/>
        <v>8</v>
      </c>
      <c r="Q17" s="75">
        <f t="shared" si="1"/>
        <v>34</v>
      </c>
    </row>
    <row r="18" spans="1:17" ht="20.399999999999999" thickBot="1" x14ac:dyDescent="0.5">
      <c r="A18" s="135"/>
      <c r="B18" s="41" t="s">
        <v>115</v>
      </c>
      <c r="C18" s="42">
        <v>0</v>
      </c>
      <c r="D18" s="46">
        <v>0</v>
      </c>
      <c r="E18" s="46">
        <v>0</v>
      </c>
      <c r="F18" s="44">
        <v>0</v>
      </c>
      <c r="G18" s="42">
        <v>0</v>
      </c>
      <c r="H18" s="43">
        <v>0</v>
      </c>
      <c r="I18" s="43">
        <v>0</v>
      </c>
      <c r="J18" s="95">
        <v>21</v>
      </c>
      <c r="K18" s="96"/>
      <c r="L18" s="96"/>
      <c r="M18" s="97"/>
      <c r="N18" s="96"/>
      <c r="O18" s="98"/>
      <c r="P18" s="99">
        <f t="shared" si="0"/>
        <v>21</v>
      </c>
      <c r="Q18" s="116">
        <f t="shared" si="1"/>
        <v>21</v>
      </c>
    </row>
    <row r="19" spans="1:17" ht="20.399999999999999" thickBot="1" x14ac:dyDescent="0.5">
      <c r="A19" s="135"/>
      <c r="B19" s="13" t="s">
        <v>72</v>
      </c>
      <c r="C19" s="20">
        <f>SUM(C11:C18)</f>
        <v>282</v>
      </c>
      <c r="D19" s="22">
        <f t="shared" ref="D19:Q19" si="3">SUM(D11:D18)</f>
        <v>243</v>
      </c>
      <c r="E19" s="22">
        <f t="shared" si="3"/>
        <v>24</v>
      </c>
      <c r="F19" s="36">
        <f t="shared" si="3"/>
        <v>15</v>
      </c>
      <c r="G19" s="20">
        <f t="shared" si="3"/>
        <v>22</v>
      </c>
      <c r="H19" s="31">
        <f t="shared" si="3"/>
        <v>0</v>
      </c>
      <c r="I19" s="31">
        <f t="shared" si="3"/>
        <v>0</v>
      </c>
      <c r="J19" s="58">
        <f t="shared" si="3"/>
        <v>51</v>
      </c>
      <c r="K19" s="31">
        <f t="shared" si="3"/>
        <v>2</v>
      </c>
      <c r="L19" s="31">
        <f t="shared" si="3"/>
        <v>0</v>
      </c>
      <c r="M19" s="20">
        <f t="shared" si="3"/>
        <v>22</v>
      </c>
      <c r="N19" s="31">
        <f t="shared" si="3"/>
        <v>6</v>
      </c>
      <c r="O19" s="59">
        <f t="shared" si="3"/>
        <v>0</v>
      </c>
      <c r="P19" s="36">
        <f t="shared" si="3"/>
        <v>25</v>
      </c>
      <c r="Q19" s="27">
        <f t="shared" si="3"/>
        <v>307</v>
      </c>
    </row>
    <row r="20" spans="1:17" ht="21" customHeight="1" x14ac:dyDescent="0.45">
      <c r="A20" s="136" t="s">
        <v>73</v>
      </c>
      <c r="B20" s="138" t="s">
        <v>116</v>
      </c>
      <c r="C20" s="141">
        <f>+C10+C19</f>
        <v>485</v>
      </c>
      <c r="D20" s="157">
        <f t="shared" ref="D20:F20" si="4">+D10+D19</f>
        <v>380</v>
      </c>
      <c r="E20" s="157">
        <f t="shared" si="4"/>
        <v>69</v>
      </c>
      <c r="F20" s="159">
        <f t="shared" si="4"/>
        <v>36</v>
      </c>
      <c r="G20" s="141">
        <f>+G10+G19</f>
        <v>42</v>
      </c>
      <c r="H20" s="157">
        <f>H10+H19</f>
        <v>0</v>
      </c>
      <c r="I20" s="143">
        <f>I10+I19</f>
        <v>0</v>
      </c>
      <c r="J20" s="164">
        <f t="shared" ref="J20:O20" si="5">+J10+J19</f>
        <v>69</v>
      </c>
      <c r="K20" s="157">
        <f t="shared" si="5"/>
        <v>3</v>
      </c>
      <c r="L20" s="143">
        <f t="shared" si="5"/>
        <v>0</v>
      </c>
      <c r="M20" s="141">
        <f t="shared" si="5"/>
        <v>32</v>
      </c>
      <c r="N20" s="157">
        <f t="shared" si="5"/>
        <v>7</v>
      </c>
      <c r="O20" s="166">
        <f t="shared" si="5"/>
        <v>0</v>
      </c>
      <c r="P20" s="161">
        <f t="shared" ref="P20" si="6">+P10+P19</f>
        <v>33</v>
      </c>
      <c r="Q20" s="145">
        <f t="shared" ref="Q20" si="7">+Q10+Q19</f>
        <v>518</v>
      </c>
    </row>
    <row r="21" spans="1:17" ht="22.05" customHeight="1" thickBot="1" x14ac:dyDescent="0.5">
      <c r="A21" s="137"/>
      <c r="B21" s="139"/>
      <c r="C21" s="142"/>
      <c r="D21" s="158"/>
      <c r="E21" s="158"/>
      <c r="F21" s="160"/>
      <c r="G21" s="142"/>
      <c r="H21" s="158"/>
      <c r="I21" s="144"/>
      <c r="J21" s="165"/>
      <c r="K21" s="158"/>
      <c r="L21" s="144"/>
      <c r="M21" s="142"/>
      <c r="N21" s="158"/>
      <c r="O21" s="167"/>
      <c r="P21" s="162"/>
      <c r="Q21" s="146"/>
    </row>
    <row r="23" spans="1:17" x14ac:dyDescent="0.45">
      <c r="G23" s="1"/>
      <c r="H23" s="1"/>
      <c r="I23" s="1"/>
      <c r="J23" s="1"/>
      <c r="K23" s="1"/>
      <c r="L23" s="1"/>
      <c r="M23" s="1"/>
      <c r="N23" s="1"/>
      <c r="O23" s="1"/>
      <c r="P23" s="1"/>
    </row>
  </sheetData>
  <mergeCells count="28">
    <mergeCell ref="D20:D21"/>
    <mergeCell ref="E20:E21"/>
    <mergeCell ref="F20:F21"/>
    <mergeCell ref="P20:P21"/>
    <mergeCell ref="M2:O2"/>
    <mergeCell ref="J20:J21"/>
    <mergeCell ref="K20:K21"/>
    <mergeCell ref="L20:L21"/>
    <mergeCell ref="M20:M21"/>
    <mergeCell ref="N20:N21"/>
    <mergeCell ref="O20:O21"/>
    <mergeCell ref="H20:H21"/>
    <mergeCell ref="A1:Q1"/>
    <mergeCell ref="A11:A19"/>
    <mergeCell ref="A20:A21"/>
    <mergeCell ref="B20:B21"/>
    <mergeCell ref="A4:A10"/>
    <mergeCell ref="C20:C21"/>
    <mergeCell ref="G20:G21"/>
    <mergeCell ref="I20:I21"/>
    <mergeCell ref="Q20:Q21"/>
    <mergeCell ref="C2:F2"/>
    <mergeCell ref="B2:B3"/>
    <mergeCell ref="A2:A3"/>
    <mergeCell ref="G2:I2"/>
    <mergeCell ref="J2:L2"/>
    <mergeCell ref="P2:P3"/>
    <mergeCell ref="Q2:Q3"/>
  </mergeCells>
  <phoneticPr fontId="2"/>
  <pageMargins left="0.7" right="0.7" top="0.75" bottom="0.75" header="0.3" footer="0.3"/>
  <pageSetup paperSize="9" scale="92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EDBD6-648A-42E5-A27D-BDEB53B95173}">
  <dimension ref="A1:Q24"/>
  <sheetViews>
    <sheetView zoomScaleNormal="100" workbookViewId="0">
      <selection sqref="A1:Q1"/>
    </sheetView>
  </sheetViews>
  <sheetFormatPr defaultRowHeight="19.8" x14ac:dyDescent="0.45"/>
  <cols>
    <col min="1" max="1" width="6.69921875" customWidth="1"/>
    <col min="2" max="2" width="17.69921875" customWidth="1"/>
    <col min="3" max="16" width="6.69921875" customWidth="1"/>
    <col min="17" max="17" width="6.69921875" style="117" customWidth="1"/>
  </cols>
  <sheetData>
    <row r="1" spans="1:17" ht="37.049999999999997" customHeight="1" thickBot="1" x14ac:dyDescent="0.5">
      <c r="A1" s="132" t="s">
        <v>118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 ht="20.399999999999999" thickBot="1" x14ac:dyDescent="0.5">
      <c r="A2" s="138" t="s">
        <v>0</v>
      </c>
      <c r="B2" s="150" t="s">
        <v>1</v>
      </c>
      <c r="C2" s="147" t="s">
        <v>89</v>
      </c>
      <c r="D2" s="148"/>
      <c r="E2" s="148"/>
      <c r="F2" s="149"/>
      <c r="G2" s="147" t="s">
        <v>93</v>
      </c>
      <c r="H2" s="148"/>
      <c r="I2" s="148"/>
      <c r="J2" s="152" t="s">
        <v>90</v>
      </c>
      <c r="K2" s="148"/>
      <c r="L2" s="149"/>
      <c r="M2" s="147" t="s">
        <v>91</v>
      </c>
      <c r="N2" s="148"/>
      <c r="O2" s="163"/>
      <c r="P2" s="153" t="s">
        <v>92</v>
      </c>
      <c r="Q2" s="155" t="s">
        <v>100</v>
      </c>
    </row>
    <row r="3" spans="1:17" ht="18.600000000000001" customHeight="1" thickBot="1" x14ac:dyDescent="0.5">
      <c r="A3" s="139"/>
      <c r="B3" s="151"/>
      <c r="C3" s="48" t="s">
        <v>99</v>
      </c>
      <c r="D3" s="49" t="s">
        <v>97</v>
      </c>
      <c r="E3" s="49" t="s">
        <v>98</v>
      </c>
      <c r="F3" s="50" t="s">
        <v>101</v>
      </c>
      <c r="G3" s="48" t="s">
        <v>97</v>
      </c>
      <c r="H3" s="51" t="s">
        <v>98</v>
      </c>
      <c r="I3" s="51" t="s">
        <v>101</v>
      </c>
      <c r="J3" s="56" t="s">
        <v>97</v>
      </c>
      <c r="K3" s="54" t="s">
        <v>98</v>
      </c>
      <c r="L3" s="55" t="s">
        <v>101</v>
      </c>
      <c r="M3" s="53" t="s">
        <v>97</v>
      </c>
      <c r="N3" s="54" t="s">
        <v>98</v>
      </c>
      <c r="O3" s="57" t="s">
        <v>101</v>
      </c>
      <c r="P3" s="154"/>
      <c r="Q3" s="156"/>
    </row>
    <row r="4" spans="1:17" x14ac:dyDescent="0.45">
      <c r="A4" s="138" t="s">
        <v>3</v>
      </c>
      <c r="B4" s="12" t="s">
        <v>48</v>
      </c>
      <c r="C4" s="6">
        <v>31</v>
      </c>
      <c r="D4" s="2">
        <v>26</v>
      </c>
      <c r="E4" s="2"/>
      <c r="F4" s="12">
        <v>5</v>
      </c>
      <c r="G4" s="6">
        <v>3</v>
      </c>
      <c r="H4" s="28">
        <v>0</v>
      </c>
      <c r="I4" s="28">
        <v>0</v>
      </c>
      <c r="J4" s="64">
        <v>2</v>
      </c>
      <c r="K4" s="65"/>
      <c r="L4" s="66"/>
      <c r="M4" s="60"/>
      <c r="N4" s="65"/>
      <c r="O4" s="67"/>
      <c r="P4" s="68">
        <f>+J4+K4+L4-M4-N4-O4</f>
        <v>2</v>
      </c>
      <c r="Q4" s="69">
        <f>+C4+P4</f>
        <v>33</v>
      </c>
    </row>
    <row r="5" spans="1:17" x14ac:dyDescent="0.45">
      <c r="A5" s="140"/>
      <c r="B5" s="11" t="s">
        <v>49</v>
      </c>
      <c r="C5" s="16">
        <v>26</v>
      </c>
      <c r="D5" s="15">
        <v>21</v>
      </c>
      <c r="E5" s="15">
        <v>3</v>
      </c>
      <c r="F5" s="26">
        <v>2</v>
      </c>
      <c r="G5" s="16">
        <v>1</v>
      </c>
      <c r="H5" s="29">
        <v>0</v>
      </c>
      <c r="I5" s="29">
        <v>0</v>
      </c>
      <c r="J5" s="63">
        <v>1</v>
      </c>
      <c r="K5" s="70"/>
      <c r="L5" s="71"/>
      <c r="M5" s="72">
        <v>2</v>
      </c>
      <c r="N5" s="70"/>
      <c r="O5" s="73"/>
      <c r="P5" s="74">
        <f t="shared" ref="P5:P16" si="0">+J5+K5+L5-M5-N5-O5</f>
        <v>-1</v>
      </c>
      <c r="Q5" s="75">
        <f t="shared" ref="Q5:Q16" si="1">+C5+P5</f>
        <v>25</v>
      </c>
    </row>
    <row r="6" spans="1:17" x14ac:dyDescent="0.45">
      <c r="A6" s="140"/>
      <c r="B6" s="11" t="s">
        <v>54</v>
      </c>
      <c r="C6" s="16">
        <v>45</v>
      </c>
      <c r="D6" s="15">
        <v>44</v>
      </c>
      <c r="E6" s="15"/>
      <c r="F6" s="26">
        <v>1</v>
      </c>
      <c r="G6" s="16">
        <v>2</v>
      </c>
      <c r="H6" s="29">
        <v>0</v>
      </c>
      <c r="I6" s="29">
        <v>0</v>
      </c>
      <c r="J6" s="63"/>
      <c r="K6" s="70"/>
      <c r="L6" s="71"/>
      <c r="M6" s="72">
        <v>8</v>
      </c>
      <c r="N6" s="70"/>
      <c r="O6" s="73"/>
      <c r="P6" s="76">
        <f t="shared" si="0"/>
        <v>-8</v>
      </c>
      <c r="Q6" s="75">
        <f t="shared" si="1"/>
        <v>37</v>
      </c>
    </row>
    <row r="7" spans="1:17" x14ac:dyDescent="0.45">
      <c r="A7" s="140"/>
      <c r="B7" s="11" t="s">
        <v>50</v>
      </c>
      <c r="C7" s="16">
        <v>26</v>
      </c>
      <c r="D7" s="15">
        <v>26</v>
      </c>
      <c r="E7" s="15"/>
      <c r="F7" s="26"/>
      <c r="G7" s="16">
        <v>0</v>
      </c>
      <c r="H7" s="15">
        <v>0</v>
      </c>
      <c r="I7" s="29">
        <v>0</v>
      </c>
      <c r="J7" s="63"/>
      <c r="K7" s="77"/>
      <c r="L7" s="71"/>
      <c r="M7" s="72"/>
      <c r="N7" s="77"/>
      <c r="O7" s="73"/>
      <c r="P7" s="78">
        <f t="shared" si="0"/>
        <v>0</v>
      </c>
      <c r="Q7" s="75">
        <f t="shared" si="1"/>
        <v>26</v>
      </c>
    </row>
    <row r="8" spans="1:17" x14ac:dyDescent="0.45">
      <c r="A8" s="140"/>
      <c r="B8" s="11" t="s">
        <v>51</v>
      </c>
      <c r="C8" s="16">
        <v>22</v>
      </c>
      <c r="D8" s="15">
        <v>16</v>
      </c>
      <c r="E8" s="15">
        <v>3</v>
      </c>
      <c r="F8" s="26">
        <v>3</v>
      </c>
      <c r="G8" s="16">
        <v>15</v>
      </c>
      <c r="H8" s="29">
        <v>5</v>
      </c>
      <c r="I8" s="29">
        <v>5</v>
      </c>
      <c r="J8" s="63">
        <v>3</v>
      </c>
      <c r="K8" s="70"/>
      <c r="L8" s="71"/>
      <c r="M8" s="72">
        <v>2</v>
      </c>
      <c r="N8" s="70"/>
      <c r="O8" s="73"/>
      <c r="P8" s="76">
        <f t="shared" si="0"/>
        <v>1</v>
      </c>
      <c r="Q8" s="75">
        <f t="shared" si="1"/>
        <v>23</v>
      </c>
    </row>
    <row r="9" spans="1:17" x14ac:dyDescent="0.45">
      <c r="A9" s="140"/>
      <c r="B9" s="11" t="s">
        <v>52</v>
      </c>
      <c r="C9" s="19">
        <v>46</v>
      </c>
      <c r="D9" s="18">
        <v>27</v>
      </c>
      <c r="E9" s="18">
        <v>15</v>
      </c>
      <c r="F9" s="34">
        <v>4</v>
      </c>
      <c r="G9" s="19">
        <v>1</v>
      </c>
      <c r="H9" s="33">
        <v>0</v>
      </c>
      <c r="I9" s="33">
        <v>0</v>
      </c>
      <c r="J9" s="90">
        <v>2</v>
      </c>
      <c r="K9" s="91"/>
      <c r="L9" s="92"/>
      <c r="M9" s="93">
        <v>1</v>
      </c>
      <c r="N9" s="91">
        <v>1</v>
      </c>
      <c r="O9" s="94"/>
      <c r="P9" s="100">
        <f t="shared" si="0"/>
        <v>0</v>
      </c>
      <c r="Q9" s="101">
        <f t="shared" si="1"/>
        <v>46</v>
      </c>
    </row>
    <row r="10" spans="1:17" ht="20.399999999999999" thickBot="1" x14ac:dyDescent="0.5">
      <c r="A10" s="140"/>
      <c r="B10" s="14" t="s">
        <v>53</v>
      </c>
      <c r="C10" s="7">
        <v>100</v>
      </c>
      <c r="D10" s="45">
        <v>38</v>
      </c>
      <c r="E10" s="45">
        <v>32</v>
      </c>
      <c r="F10" s="37">
        <v>30</v>
      </c>
      <c r="G10" s="7">
        <v>3</v>
      </c>
      <c r="H10" s="30">
        <v>0</v>
      </c>
      <c r="I10" s="30">
        <v>0</v>
      </c>
      <c r="J10" s="79">
        <v>3</v>
      </c>
      <c r="K10" s="80"/>
      <c r="L10" s="81"/>
      <c r="M10" s="61">
        <v>4</v>
      </c>
      <c r="N10" s="80"/>
      <c r="O10" s="82"/>
      <c r="P10" s="83">
        <f t="shared" ref="P10" si="2">+J10+K10+L10-M10-N10-O10</f>
        <v>-1</v>
      </c>
      <c r="Q10" s="84">
        <f t="shared" ref="Q10" si="3">+C10+P10</f>
        <v>99</v>
      </c>
    </row>
    <row r="11" spans="1:17" ht="20.399999999999999" thickBot="1" x14ac:dyDescent="0.5">
      <c r="A11" s="139"/>
      <c r="B11" s="13" t="s">
        <v>75</v>
      </c>
      <c r="C11" s="20">
        <f>SUM(C4:C10)</f>
        <v>296</v>
      </c>
      <c r="D11" s="22">
        <f t="shared" ref="D11:Q11" si="4">SUM(D4:D10)</f>
        <v>198</v>
      </c>
      <c r="E11" s="22">
        <f t="shared" si="4"/>
        <v>53</v>
      </c>
      <c r="F11" s="36">
        <f t="shared" si="4"/>
        <v>45</v>
      </c>
      <c r="G11" s="20">
        <f t="shared" si="4"/>
        <v>25</v>
      </c>
      <c r="H11" s="31">
        <f t="shared" si="4"/>
        <v>5</v>
      </c>
      <c r="I11" s="31">
        <f t="shared" si="4"/>
        <v>5</v>
      </c>
      <c r="J11" s="58">
        <f t="shared" si="4"/>
        <v>11</v>
      </c>
      <c r="K11" s="31">
        <f t="shared" si="4"/>
        <v>0</v>
      </c>
      <c r="L11" s="52">
        <f t="shared" si="4"/>
        <v>0</v>
      </c>
      <c r="M11" s="20">
        <f t="shared" si="4"/>
        <v>17</v>
      </c>
      <c r="N11" s="31">
        <f t="shared" si="4"/>
        <v>1</v>
      </c>
      <c r="O11" s="59">
        <f t="shared" si="4"/>
        <v>0</v>
      </c>
      <c r="P11" s="35">
        <f t="shared" si="4"/>
        <v>-7</v>
      </c>
      <c r="Q11" s="27">
        <f t="shared" si="4"/>
        <v>289</v>
      </c>
    </row>
    <row r="12" spans="1:17" x14ac:dyDescent="0.45">
      <c r="A12" s="133" t="s">
        <v>2</v>
      </c>
      <c r="B12" s="5" t="s">
        <v>55</v>
      </c>
      <c r="C12" s="16">
        <v>42</v>
      </c>
      <c r="D12" s="15">
        <v>30</v>
      </c>
      <c r="E12" s="15">
        <v>6</v>
      </c>
      <c r="F12" s="26">
        <v>6</v>
      </c>
      <c r="G12" s="16">
        <v>0</v>
      </c>
      <c r="H12" s="29">
        <v>0</v>
      </c>
      <c r="I12" s="29">
        <v>0</v>
      </c>
      <c r="J12" s="63">
        <v>1</v>
      </c>
      <c r="K12" s="70"/>
      <c r="L12" s="71"/>
      <c r="M12" s="72">
        <v>1</v>
      </c>
      <c r="N12" s="70"/>
      <c r="O12" s="73"/>
      <c r="P12" s="78">
        <f t="shared" si="0"/>
        <v>0</v>
      </c>
      <c r="Q12" s="75">
        <f t="shared" si="1"/>
        <v>42</v>
      </c>
    </row>
    <row r="13" spans="1:17" x14ac:dyDescent="0.45">
      <c r="A13" s="168"/>
      <c r="B13" s="8" t="s">
        <v>56</v>
      </c>
      <c r="C13" s="16">
        <v>19</v>
      </c>
      <c r="D13" s="15">
        <v>19</v>
      </c>
      <c r="E13" s="15"/>
      <c r="F13" s="26"/>
      <c r="G13" s="16">
        <v>1</v>
      </c>
      <c r="H13" s="29">
        <v>0</v>
      </c>
      <c r="I13" s="29">
        <v>0</v>
      </c>
      <c r="J13" s="63">
        <v>4</v>
      </c>
      <c r="K13" s="70"/>
      <c r="L13" s="71"/>
      <c r="M13" s="72">
        <v>2</v>
      </c>
      <c r="N13" s="70"/>
      <c r="O13" s="73"/>
      <c r="P13" s="76">
        <f t="shared" si="0"/>
        <v>2</v>
      </c>
      <c r="Q13" s="75">
        <f t="shared" si="1"/>
        <v>21</v>
      </c>
    </row>
    <row r="14" spans="1:17" x14ac:dyDescent="0.45">
      <c r="A14" s="168"/>
      <c r="B14" s="8" t="s">
        <v>57</v>
      </c>
      <c r="C14" s="16">
        <v>55</v>
      </c>
      <c r="D14" s="15">
        <v>40</v>
      </c>
      <c r="E14" s="15">
        <v>12</v>
      </c>
      <c r="F14" s="26">
        <v>3</v>
      </c>
      <c r="G14" s="16">
        <v>2</v>
      </c>
      <c r="H14" s="29">
        <v>0</v>
      </c>
      <c r="I14" s="29">
        <v>0</v>
      </c>
      <c r="J14" s="63">
        <v>10</v>
      </c>
      <c r="K14" s="70"/>
      <c r="L14" s="71"/>
      <c r="M14" s="72">
        <v>4</v>
      </c>
      <c r="N14" s="70"/>
      <c r="O14" s="73"/>
      <c r="P14" s="78">
        <f t="shared" si="0"/>
        <v>6</v>
      </c>
      <c r="Q14" s="75">
        <f t="shared" si="1"/>
        <v>61</v>
      </c>
    </row>
    <row r="15" spans="1:17" x14ac:dyDescent="0.45">
      <c r="A15" s="134"/>
      <c r="B15" s="4" t="s">
        <v>58</v>
      </c>
      <c r="C15" s="19">
        <v>51</v>
      </c>
      <c r="D15" s="18">
        <v>34</v>
      </c>
      <c r="E15" s="18">
        <v>3</v>
      </c>
      <c r="F15" s="34">
        <v>14</v>
      </c>
      <c r="G15" s="19">
        <v>15</v>
      </c>
      <c r="H15" s="33">
        <v>0</v>
      </c>
      <c r="I15" s="33">
        <v>3</v>
      </c>
      <c r="J15" s="90">
        <v>18</v>
      </c>
      <c r="K15" s="91"/>
      <c r="L15" s="92"/>
      <c r="M15" s="93">
        <v>3</v>
      </c>
      <c r="N15" s="91"/>
      <c r="O15" s="94"/>
      <c r="P15" s="78">
        <f t="shared" si="0"/>
        <v>15</v>
      </c>
      <c r="Q15" s="75">
        <f t="shared" si="1"/>
        <v>66</v>
      </c>
    </row>
    <row r="16" spans="1:17" x14ac:dyDescent="0.45">
      <c r="A16" s="134"/>
      <c r="B16" s="4" t="s">
        <v>59</v>
      </c>
      <c r="C16" s="16">
        <v>11</v>
      </c>
      <c r="D16" s="15">
        <v>9</v>
      </c>
      <c r="E16" s="15">
        <v>2</v>
      </c>
      <c r="F16" s="26"/>
      <c r="G16" s="16">
        <v>0</v>
      </c>
      <c r="H16" s="29">
        <v>0</v>
      </c>
      <c r="I16" s="29">
        <v>0</v>
      </c>
      <c r="J16" s="63"/>
      <c r="K16" s="70"/>
      <c r="L16" s="71"/>
      <c r="M16" s="72"/>
      <c r="N16" s="70"/>
      <c r="O16" s="73"/>
      <c r="P16" s="78">
        <f t="shared" si="0"/>
        <v>0</v>
      </c>
      <c r="Q16" s="75">
        <f t="shared" si="1"/>
        <v>11</v>
      </c>
    </row>
    <row r="17" spans="1:17" x14ac:dyDescent="0.45">
      <c r="A17" s="134"/>
      <c r="B17" s="4" t="s">
        <v>60</v>
      </c>
      <c r="C17" s="16">
        <v>31</v>
      </c>
      <c r="D17" s="15">
        <v>17</v>
      </c>
      <c r="E17" s="15">
        <v>10</v>
      </c>
      <c r="F17" s="26">
        <v>4</v>
      </c>
      <c r="G17" s="16">
        <v>1</v>
      </c>
      <c r="H17" s="29">
        <v>0</v>
      </c>
      <c r="I17" s="29">
        <v>0</v>
      </c>
      <c r="J17" s="63">
        <v>2</v>
      </c>
      <c r="K17" s="70"/>
      <c r="L17" s="71"/>
      <c r="M17" s="72">
        <v>2</v>
      </c>
      <c r="N17" s="70">
        <v>1</v>
      </c>
      <c r="O17" s="73"/>
      <c r="P17" s="78">
        <f t="shared" ref="P17:P19" si="5">+J17+K17+L17-M17-N17-O17</f>
        <v>-1</v>
      </c>
      <c r="Q17" s="75">
        <f t="shared" ref="Q17:Q19" si="6">+C17+P17</f>
        <v>30</v>
      </c>
    </row>
    <row r="18" spans="1:17" x14ac:dyDescent="0.45">
      <c r="A18" s="134"/>
      <c r="B18" s="4" t="s">
        <v>61</v>
      </c>
      <c r="C18" s="16">
        <v>17</v>
      </c>
      <c r="D18" s="15">
        <v>15</v>
      </c>
      <c r="E18" s="15"/>
      <c r="F18" s="26">
        <v>2</v>
      </c>
      <c r="G18" s="16">
        <v>1</v>
      </c>
      <c r="H18" s="29">
        <v>2</v>
      </c>
      <c r="I18" s="29">
        <v>0</v>
      </c>
      <c r="J18" s="63">
        <v>2</v>
      </c>
      <c r="K18" s="70"/>
      <c r="L18" s="71"/>
      <c r="M18" s="72">
        <v>2</v>
      </c>
      <c r="N18" s="70"/>
      <c r="O18" s="73"/>
      <c r="P18" s="78">
        <f t="shared" si="5"/>
        <v>0</v>
      </c>
      <c r="Q18" s="75">
        <f t="shared" si="6"/>
        <v>17</v>
      </c>
    </row>
    <row r="19" spans="1:17" ht="20.399999999999999" thickBot="1" x14ac:dyDescent="0.5">
      <c r="A19" s="134"/>
      <c r="B19" s="17" t="s">
        <v>62</v>
      </c>
      <c r="C19" s="16">
        <v>20</v>
      </c>
      <c r="D19" s="15">
        <v>20</v>
      </c>
      <c r="E19" s="15"/>
      <c r="F19" s="26"/>
      <c r="G19" s="16">
        <v>5</v>
      </c>
      <c r="H19" s="29">
        <v>0</v>
      </c>
      <c r="I19" s="29">
        <v>0</v>
      </c>
      <c r="J19" s="63">
        <v>4</v>
      </c>
      <c r="K19" s="70"/>
      <c r="L19" s="71"/>
      <c r="M19" s="72"/>
      <c r="N19" s="70"/>
      <c r="O19" s="73"/>
      <c r="P19" s="78">
        <f t="shared" si="5"/>
        <v>4</v>
      </c>
      <c r="Q19" s="75">
        <f t="shared" si="6"/>
        <v>24</v>
      </c>
    </row>
    <row r="20" spans="1:17" x14ac:dyDescent="0.45">
      <c r="A20" s="169"/>
      <c r="B20" s="13" t="s">
        <v>75</v>
      </c>
      <c r="C20" s="20">
        <f>SUM(C12:C19)</f>
        <v>246</v>
      </c>
      <c r="D20" s="22">
        <f t="shared" ref="D20:Q20" si="7">SUM(D12:D19)</f>
        <v>184</v>
      </c>
      <c r="E20" s="22">
        <f t="shared" si="7"/>
        <v>33</v>
      </c>
      <c r="F20" s="36">
        <f t="shared" si="7"/>
        <v>29</v>
      </c>
      <c r="G20" s="20">
        <f t="shared" si="7"/>
        <v>25</v>
      </c>
      <c r="H20" s="31">
        <f t="shared" si="7"/>
        <v>2</v>
      </c>
      <c r="I20" s="31">
        <f t="shared" si="7"/>
        <v>3</v>
      </c>
      <c r="J20" s="58">
        <f t="shared" si="7"/>
        <v>41</v>
      </c>
      <c r="K20" s="31">
        <f t="shared" si="7"/>
        <v>0</v>
      </c>
      <c r="L20" s="31">
        <f t="shared" si="7"/>
        <v>0</v>
      </c>
      <c r="M20" s="20">
        <f t="shared" si="7"/>
        <v>14</v>
      </c>
      <c r="N20" s="31">
        <f t="shared" si="7"/>
        <v>1</v>
      </c>
      <c r="O20" s="59">
        <f t="shared" si="7"/>
        <v>0</v>
      </c>
      <c r="P20" s="36">
        <f t="shared" si="7"/>
        <v>26</v>
      </c>
      <c r="Q20" s="27">
        <f t="shared" si="7"/>
        <v>272</v>
      </c>
    </row>
    <row r="21" spans="1:17" ht="22.05" customHeight="1" x14ac:dyDescent="0.45">
      <c r="A21" s="136" t="s">
        <v>79</v>
      </c>
      <c r="B21" s="138" t="s">
        <v>76</v>
      </c>
      <c r="C21" s="141">
        <f>+C11+C20</f>
        <v>542</v>
      </c>
      <c r="D21" s="157">
        <f t="shared" ref="D21:Q21" si="8">+D11+D20</f>
        <v>382</v>
      </c>
      <c r="E21" s="157">
        <f t="shared" si="8"/>
        <v>86</v>
      </c>
      <c r="F21" s="159">
        <f t="shared" si="8"/>
        <v>74</v>
      </c>
      <c r="G21" s="141">
        <f t="shared" si="8"/>
        <v>50</v>
      </c>
      <c r="H21" s="157">
        <f t="shared" si="8"/>
        <v>7</v>
      </c>
      <c r="I21" s="143">
        <f t="shared" si="8"/>
        <v>8</v>
      </c>
      <c r="J21" s="164">
        <f t="shared" si="8"/>
        <v>52</v>
      </c>
      <c r="K21" s="157">
        <f t="shared" si="8"/>
        <v>0</v>
      </c>
      <c r="L21" s="143">
        <f t="shared" si="8"/>
        <v>0</v>
      </c>
      <c r="M21" s="141">
        <f t="shared" si="8"/>
        <v>31</v>
      </c>
      <c r="N21" s="157">
        <f t="shared" si="8"/>
        <v>2</v>
      </c>
      <c r="O21" s="166">
        <f t="shared" si="8"/>
        <v>0</v>
      </c>
      <c r="P21" s="161">
        <f t="shared" si="8"/>
        <v>19</v>
      </c>
      <c r="Q21" s="145">
        <f t="shared" si="8"/>
        <v>561</v>
      </c>
    </row>
    <row r="22" spans="1:17" ht="21" customHeight="1" thickBot="1" x14ac:dyDescent="0.5">
      <c r="A22" s="137"/>
      <c r="B22" s="139"/>
      <c r="C22" s="142"/>
      <c r="D22" s="158"/>
      <c r="E22" s="158"/>
      <c r="F22" s="160"/>
      <c r="G22" s="142"/>
      <c r="H22" s="158"/>
      <c r="I22" s="144"/>
      <c r="J22" s="165"/>
      <c r="K22" s="158"/>
      <c r="L22" s="144"/>
      <c r="M22" s="142"/>
      <c r="N22" s="158"/>
      <c r="O22" s="167"/>
      <c r="P22" s="162"/>
      <c r="Q22" s="146"/>
    </row>
    <row r="24" spans="1:17" x14ac:dyDescent="0.45">
      <c r="D24" s="1"/>
      <c r="E24" s="1"/>
      <c r="F24" s="1"/>
      <c r="G24" s="1"/>
    </row>
  </sheetData>
  <mergeCells count="28">
    <mergeCell ref="Q2:Q3"/>
    <mergeCell ref="A12:A20"/>
    <mergeCell ref="M21:M22"/>
    <mergeCell ref="N21:N22"/>
    <mergeCell ref="O21:O22"/>
    <mergeCell ref="P21:P22"/>
    <mergeCell ref="Q21:Q22"/>
    <mergeCell ref="G21:G22"/>
    <mergeCell ref="I21:I22"/>
    <mergeCell ref="J21:J22"/>
    <mergeCell ref="K21:K22"/>
    <mergeCell ref="L21:L22"/>
    <mergeCell ref="A1:Q1"/>
    <mergeCell ref="E21:E22"/>
    <mergeCell ref="F21:F22"/>
    <mergeCell ref="H21:H22"/>
    <mergeCell ref="A2:A3"/>
    <mergeCell ref="B2:B3"/>
    <mergeCell ref="C2:F2"/>
    <mergeCell ref="G2:I2"/>
    <mergeCell ref="A21:A22"/>
    <mergeCell ref="B21:B22"/>
    <mergeCell ref="A4:A11"/>
    <mergeCell ref="C21:C22"/>
    <mergeCell ref="D21:D22"/>
    <mergeCell ref="J2:L2"/>
    <mergeCell ref="M2:O2"/>
    <mergeCell ref="P2:P3"/>
  </mergeCells>
  <phoneticPr fontId="2"/>
  <pageMargins left="0.7" right="0.7" top="0.75" bottom="0.75" header="0.3" footer="0.3"/>
  <pageSetup paperSize="9" scale="9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B852E-898B-4E2A-B090-650071A24812}">
  <dimension ref="A1:Q18"/>
  <sheetViews>
    <sheetView zoomScaleNormal="100" workbookViewId="0">
      <selection sqref="A1:Q1"/>
    </sheetView>
  </sheetViews>
  <sheetFormatPr defaultRowHeight="19.8" x14ac:dyDescent="0.45"/>
  <cols>
    <col min="1" max="1" width="6.69921875" customWidth="1"/>
    <col min="2" max="2" width="17.69921875" customWidth="1"/>
    <col min="3" max="16" width="6.69921875" customWidth="1"/>
    <col min="17" max="17" width="6.69921875" style="117" customWidth="1"/>
  </cols>
  <sheetData>
    <row r="1" spans="1:17" ht="37.049999999999997" customHeight="1" thickBot="1" x14ac:dyDescent="0.5">
      <c r="A1" s="132" t="s">
        <v>119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 ht="20.399999999999999" thickBot="1" x14ac:dyDescent="0.5">
      <c r="A2" s="138" t="s">
        <v>0</v>
      </c>
      <c r="B2" s="150" t="s">
        <v>1</v>
      </c>
      <c r="C2" s="147" t="s">
        <v>89</v>
      </c>
      <c r="D2" s="148"/>
      <c r="E2" s="148"/>
      <c r="F2" s="149"/>
      <c r="G2" s="147" t="s">
        <v>93</v>
      </c>
      <c r="H2" s="148"/>
      <c r="I2" s="148"/>
      <c r="J2" s="152" t="s">
        <v>90</v>
      </c>
      <c r="K2" s="148"/>
      <c r="L2" s="149"/>
      <c r="M2" s="147" t="s">
        <v>91</v>
      </c>
      <c r="N2" s="148"/>
      <c r="O2" s="163"/>
      <c r="P2" s="153" t="s">
        <v>92</v>
      </c>
      <c r="Q2" s="155" t="s">
        <v>100</v>
      </c>
    </row>
    <row r="3" spans="1:17" ht="18.600000000000001" customHeight="1" thickBot="1" x14ac:dyDescent="0.5">
      <c r="A3" s="139"/>
      <c r="B3" s="151"/>
      <c r="C3" s="48" t="s">
        <v>99</v>
      </c>
      <c r="D3" s="49" t="s">
        <v>97</v>
      </c>
      <c r="E3" s="49" t="s">
        <v>98</v>
      </c>
      <c r="F3" s="50" t="s">
        <v>101</v>
      </c>
      <c r="G3" s="48" t="s">
        <v>97</v>
      </c>
      <c r="H3" s="51" t="s">
        <v>98</v>
      </c>
      <c r="I3" s="51" t="s">
        <v>101</v>
      </c>
      <c r="J3" s="56" t="s">
        <v>97</v>
      </c>
      <c r="K3" s="54" t="s">
        <v>98</v>
      </c>
      <c r="L3" s="55" t="s">
        <v>101</v>
      </c>
      <c r="M3" s="53" t="s">
        <v>97</v>
      </c>
      <c r="N3" s="54" t="s">
        <v>98</v>
      </c>
      <c r="O3" s="57" t="s">
        <v>101</v>
      </c>
      <c r="P3" s="154"/>
      <c r="Q3" s="156"/>
    </row>
    <row r="4" spans="1:17" x14ac:dyDescent="0.45">
      <c r="A4" s="133" t="s">
        <v>3</v>
      </c>
      <c r="B4" s="3" t="s">
        <v>63</v>
      </c>
      <c r="C4" s="6">
        <v>48</v>
      </c>
      <c r="D4" s="2">
        <v>36</v>
      </c>
      <c r="E4" s="2">
        <v>9</v>
      </c>
      <c r="F4" s="12">
        <v>3</v>
      </c>
      <c r="G4" s="6">
        <v>1</v>
      </c>
      <c r="H4" s="28">
        <v>0</v>
      </c>
      <c r="I4" s="28">
        <v>0</v>
      </c>
      <c r="J4" s="64">
        <v>1</v>
      </c>
      <c r="K4" s="65"/>
      <c r="L4" s="66"/>
      <c r="M4" s="60">
        <v>2</v>
      </c>
      <c r="N4" s="65">
        <v>1</v>
      </c>
      <c r="O4" s="67"/>
      <c r="P4" s="68">
        <f>+J4+K4+L4-M4-N4-O4</f>
        <v>-2</v>
      </c>
      <c r="Q4" s="69">
        <f>+C4+P4</f>
        <v>46</v>
      </c>
    </row>
    <row r="5" spans="1:17" x14ac:dyDescent="0.45">
      <c r="A5" s="170"/>
      <c r="B5" s="4" t="s">
        <v>64</v>
      </c>
      <c r="C5" s="16">
        <v>20</v>
      </c>
      <c r="D5" s="15">
        <v>19</v>
      </c>
      <c r="E5" s="15"/>
      <c r="F5" s="26">
        <v>1</v>
      </c>
      <c r="G5" s="16">
        <v>5</v>
      </c>
      <c r="H5" s="29">
        <v>0</v>
      </c>
      <c r="I5" s="29">
        <v>0</v>
      </c>
      <c r="J5" s="63">
        <v>2</v>
      </c>
      <c r="K5" s="70"/>
      <c r="L5" s="71"/>
      <c r="M5" s="72"/>
      <c r="N5" s="70"/>
      <c r="O5" s="73"/>
      <c r="P5" s="74">
        <f t="shared" ref="P5:P8" si="0">+J5+K5+L5-M5-N5-O5</f>
        <v>2</v>
      </c>
      <c r="Q5" s="75">
        <f t="shared" ref="Q5:Q8" si="1">+C5+P5</f>
        <v>22</v>
      </c>
    </row>
    <row r="6" spans="1:17" x14ac:dyDescent="0.45">
      <c r="A6" s="170"/>
      <c r="B6" s="4" t="s">
        <v>65</v>
      </c>
      <c r="C6" s="16">
        <v>22</v>
      </c>
      <c r="D6" s="15">
        <v>19</v>
      </c>
      <c r="E6" s="15"/>
      <c r="F6" s="26">
        <v>3</v>
      </c>
      <c r="G6" s="16">
        <v>0</v>
      </c>
      <c r="H6" s="29">
        <v>0</v>
      </c>
      <c r="I6" s="29">
        <v>0</v>
      </c>
      <c r="J6" s="63"/>
      <c r="K6" s="70"/>
      <c r="L6" s="71"/>
      <c r="M6" s="72"/>
      <c r="N6" s="70"/>
      <c r="O6" s="73"/>
      <c r="P6" s="76">
        <f t="shared" si="0"/>
        <v>0</v>
      </c>
      <c r="Q6" s="75">
        <f t="shared" si="1"/>
        <v>22</v>
      </c>
    </row>
    <row r="7" spans="1:17" x14ac:dyDescent="0.45">
      <c r="A7" s="170"/>
      <c r="B7" s="4" t="s">
        <v>66</v>
      </c>
      <c r="C7" s="16">
        <v>39</v>
      </c>
      <c r="D7" s="15">
        <v>34</v>
      </c>
      <c r="E7" s="15"/>
      <c r="F7" s="26">
        <v>5</v>
      </c>
      <c r="G7" s="16">
        <v>1</v>
      </c>
      <c r="H7" s="15">
        <v>1</v>
      </c>
      <c r="I7" s="29">
        <v>0</v>
      </c>
      <c r="J7" s="63">
        <v>1</v>
      </c>
      <c r="K7" s="77"/>
      <c r="L7" s="71"/>
      <c r="M7" s="72">
        <v>1</v>
      </c>
      <c r="N7" s="77"/>
      <c r="O7" s="73"/>
      <c r="P7" s="78">
        <f t="shared" si="0"/>
        <v>0</v>
      </c>
      <c r="Q7" s="75">
        <f t="shared" si="1"/>
        <v>39</v>
      </c>
    </row>
    <row r="8" spans="1:17" ht="20.399999999999999" thickBot="1" x14ac:dyDescent="0.5">
      <c r="A8" s="170"/>
      <c r="B8" s="17" t="s">
        <v>67</v>
      </c>
      <c r="C8" s="16">
        <v>23</v>
      </c>
      <c r="D8" s="15">
        <v>22</v>
      </c>
      <c r="E8" s="15"/>
      <c r="F8" s="26">
        <v>1</v>
      </c>
      <c r="G8" s="16">
        <v>7</v>
      </c>
      <c r="H8" s="29">
        <v>0</v>
      </c>
      <c r="I8" s="29">
        <v>0</v>
      </c>
      <c r="J8" s="63">
        <v>2</v>
      </c>
      <c r="K8" s="70"/>
      <c r="L8" s="71"/>
      <c r="M8" s="72">
        <v>1</v>
      </c>
      <c r="N8" s="70"/>
      <c r="O8" s="73"/>
      <c r="P8" s="76">
        <f t="shared" si="0"/>
        <v>1</v>
      </c>
      <c r="Q8" s="75">
        <f t="shared" si="1"/>
        <v>24</v>
      </c>
    </row>
    <row r="9" spans="1:17" ht="20.399999999999999" thickBot="1" x14ac:dyDescent="0.5">
      <c r="A9" s="171"/>
      <c r="B9" s="13" t="s">
        <v>75</v>
      </c>
      <c r="C9" s="22">
        <f>SUM(C4:C8)</f>
        <v>152</v>
      </c>
      <c r="D9" s="21">
        <f>SUM(D4:D8)</f>
        <v>130</v>
      </c>
      <c r="E9" s="21">
        <f>SUM(E4:E8)</f>
        <v>9</v>
      </c>
      <c r="F9" s="39">
        <f>SUM(F4:F8)</f>
        <v>13</v>
      </c>
      <c r="G9" s="20">
        <f t="shared" ref="G9:O9" si="2">SUM(G4:G8)</f>
        <v>14</v>
      </c>
      <c r="H9" s="31">
        <f t="shared" si="2"/>
        <v>1</v>
      </c>
      <c r="I9" s="31">
        <f t="shared" si="2"/>
        <v>0</v>
      </c>
      <c r="J9" s="58">
        <f t="shared" si="2"/>
        <v>6</v>
      </c>
      <c r="K9" s="31">
        <f t="shared" si="2"/>
        <v>0</v>
      </c>
      <c r="L9" s="31">
        <f t="shared" si="2"/>
        <v>0</v>
      </c>
      <c r="M9" s="20">
        <f t="shared" si="2"/>
        <v>4</v>
      </c>
      <c r="N9" s="31">
        <f t="shared" si="2"/>
        <v>1</v>
      </c>
      <c r="O9" s="59">
        <f t="shared" si="2"/>
        <v>0</v>
      </c>
      <c r="P9" s="36">
        <f t="shared" ref="P9" si="3">SUM(P4:P8)</f>
        <v>1</v>
      </c>
      <c r="Q9" s="27">
        <f t="shared" ref="Q9" si="4">SUM(Q4:Q8)</f>
        <v>153</v>
      </c>
    </row>
    <row r="10" spans="1:17" x14ac:dyDescent="0.45">
      <c r="A10" s="133" t="s">
        <v>2</v>
      </c>
      <c r="B10" s="5" t="s">
        <v>68</v>
      </c>
      <c r="C10" s="16">
        <v>39</v>
      </c>
      <c r="D10" s="15">
        <v>26</v>
      </c>
      <c r="E10" s="15">
        <v>3</v>
      </c>
      <c r="F10" s="26">
        <v>10</v>
      </c>
      <c r="G10" s="16">
        <v>1</v>
      </c>
      <c r="H10" s="29">
        <v>0</v>
      </c>
      <c r="I10" s="29">
        <v>0</v>
      </c>
      <c r="J10" s="63">
        <v>2</v>
      </c>
      <c r="K10" s="70"/>
      <c r="L10" s="71"/>
      <c r="M10" s="72">
        <v>3</v>
      </c>
      <c r="N10" s="70"/>
      <c r="O10" s="73"/>
      <c r="P10" s="78">
        <f t="shared" ref="P10:P13" si="5">+J10+K10+L10-M10-N10-O10</f>
        <v>-1</v>
      </c>
      <c r="Q10" s="75">
        <f t="shared" ref="Q10:Q13" si="6">+C10+P10</f>
        <v>38</v>
      </c>
    </row>
    <row r="11" spans="1:17" x14ac:dyDescent="0.45">
      <c r="A11" s="134"/>
      <c r="B11" s="4" t="s">
        <v>69</v>
      </c>
      <c r="C11" s="16">
        <v>18</v>
      </c>
      <c r="D11" s="15">
        <v>10</v>
      </c>
      <c r="E11" s="15">
        <v>5</v>
      </c>
      <c r="F11" s="26">
        <v>3</v>
      </c>
      <c r="G11" s="16">
        <v>5</v>
      </c>
      <c r="H11" s="29">
        <v>3</v>
      </c>
      <c r="I11" s="29">
        <v>3</v>
      </c>
      <c r="J11" s="63"/>
      <c r="K11" s="70"/>
      <c r="L11" s="71"/>
      <c r="M11" s="72"/>
      <c r="N11" s="70"/>
      <c r="O11" s="73"/>
      <c r="P11" s="78">
        <f t="shared" si="5"/>
        <v>0</v>
      </c>
      <c r="Q11" s="75">
        <f t="shared" si="6"/>
        <v>18</v>
      </c>
    </row>
    <row r="12" spans="1:17" x14ac:dyDescent="0.45">
      <c r="A12" s="134"/>
      <c r="B12" s="4" t="s">
        <v>70</v>
      </c>
      <c r="C12" s="16">
        <v>27</v>
      </c>
      <c r="D12" s="15">
        <v>26</v>
      </c>
      <c r="E12" s="15"/>
      <c r="F12" s="26">
        <v>1</v>
      </c>
      <c r="G12" s="16">
        <v>2</v>
      </c>
      <c r="H12" s="29">
        <v>0</v>
      </c>
      <c r="I12" s="29">
        <v>0</v>
      </c>
      <c r="J12" s="63"/>
      <c r="K12" s="70"/>
      <c r="L12" s="71"/>
      <c r="M12" s="72">
        <v>1</v>
      </c>
      <c r="N12" s="70"/>
      <c r="O12" s="73"/>
      <c r="P12" s="78">
        <f t="shared" si="5"/>
        <v>-1</v>
      </c>
      <c r="Q12" s="75">
        <f t="shared" si="6"/>
        <v>26</v>
      </c>
    </row>
    <row r="13" spans="1:17" ht="20.399999999999999" thickBot="1" x14ac:dyDescent="0.5">
      <c r="A13" s="134"/>
      <c r="B13" s="17" t="s">
        <v>71</v>
      </c>
      <c r="C13" s="16">
        <v>30</v>
      </c>
      <c r="D13" s="15">
        <v>25</v>
      </c>
      <c r="E13" s="15">
        <v>1</v>
      </c>
      <c r="F13" s="26">
        <v>4</v>
      </c>
      <c r="G13" s="16">
        <v>4</v>
      </c>
      <c r="H13" s="29">
        <v>0</v>
      </c>
      <c r="I13" s="29">
        <v>0</v>
      </c>
      <c r="J13" s="63">
        <v>4</v>
      </c>
      <c r="K13" s="70"/>
      <c r="L13" s="71"/>
      <c r="M13" s="72">
        <v>6</v>
      </c>
      <c r="N13" s="70"/>
      <c r="O13" s="73"/>
      <c r="P13" s="78">
        <f t="shared" si="5"/>
        <v>-2</v>
      </c>
      <c r="Q13" s="75">
        <f t="shared" si="6"/>
        <v>28</v>
      </c>
    </row>
    <row r="14" spans="1:17" ht="20.399999999999999" thickBot="1" x14ac:dyDescent="0.5">
      <c r="A14" s="169"/>
      <c r="B14" s="13" t="s">
        <v>75</v>
      </c>
      <c r="C14" s="20">
        <f>SUM(C10:C13)</f>
        <v>114</v>
      </c>
      <c r="D14" s="22">
        <f t="shared" ref="D14:Q14" si="7">SUM(D10:D13)</f>
        <v>87</v>
      </c>
      <c r="E14" s="22">
        <f t="shared" si="7"/>
        <v>9</v>
      </c>
      <c r="F14" s="36">
        <f t="shared" si="7"/>
        <v>18</v>
      </c>
      <c r="G14" s="20">
        <f t="shared" si="7"/>
        <v>12</v>
      </c>
      <c r="H14" s="31">
        <f t="shared" si="7"/>
        <v>3</v>
      </c>
      <c r="I14" s="31">
        <f t="shared" si="7"/>
        <v>3</v>
      </c>
      <c r="J14" s="58">
        <f t="shared" si="7"/>
        <v>6</v>
      </c>
      <c r="K14" s="31">
        <f t="shared" si="7"/>
        <v>0</v>
      </c>
      <c r="L14" s="31">
        <f t="shared" si="7"/>
        <v>0</v>
      </c>
      <c r="M14" s="20">
        <f t="shared" si="7"/>
        <v>10</v>
      </c>
      <c r="N14" s="31">
        <f t="shared" si="7"/>
        <v>0</v>
      </c>
      <c r="O14" s="59">
        <f t="shared" si="7"/>
        <v>0</v>
      </c>
      <c r="P14" s="36">
        <f t="shared" si="7"/>
        <v>-4</v>
      </c>
      <c r="Q14" s="27">
        <f t="shared" si="7"/>
        <v>110</v>
      </c>
    </row>
    <row r="15" spans="1:17" ht="22.05" customHeight="1" x14ac:dyDescent="0.45">
      <c r="A15" s="136" t="s">
        <v>78</v>
      </c>
      <c r="B15" s="138" t="s">
        <v>77</v>
      </c>
      <c r="C15" s="141">
        <f>+C9+C14</f>
        <v>266</v>
      </c>
      <c r="D15" s="157">
        <f t="shared" ref="D15:Q15" si="8">+D9+D14</f>
        <v>217</v>
      </c>
      <c r="E15" s="157">
        <f t="shared" si="8"/>
        <v>18</v>
      </c>
      <c r="F15" s="159">
        <f t="shared" si="8"/>
        <v>31</v>
      </c>
      <c r="G15" s="141">
        <f t="shared" si="8"/>
        <v>26</v>
      </c>
      <c r="H15" s="157">
        <f t="shared" si="8"/>
        <v>4</v>
      </c>
      <c r="I15" s="143">
        <f t="shared" si="8"/>
        <v>3</v>
      </c>
      <c r="J15" s="164">
        <f t="shared" si="8"/>
        <v>12</v>
      </c>
      <c r="K15" s="157">
        <f t="shared" si="8"/>
        <v>0</v>
      </c>
      <c r="L15" s="143">
        <f t="shared" si="8"/>
        <v>0</v>
      </c>
      <c r="M15" s="141">
        <f t="shared" si="8"/>
        <v>14</v>
      </c>
      <c r="N15" s="157">
        <f t="shared" si="8"/>
        <v>1</v>
      </c>
      <c r="O15" s="166">
        <f t="shared" si="8"/>
        <v>0</v>
      </c>
      <c r="P15" s="161">
        <f t="shared" si="8"/>
        <v>-3</v>
      </c>
      <c r="Q15" s="145">
        <f t="shared" si="8"/>
        <v>263</v>
      </c>
    </row>
    <row r="16" spans="1:17" ht="22.95" customHeight="1" thickBot="1" x14ac:dyDescent="0.5">
      <c r="A16" s="137"/>
      <c r="B16" s="139"/>
      <c r="C16" s="142"/>
      <c r="D16" s="158"/>
      <c r="E16" s="158"/>
      <c r="F16" s="160"/>
      <c r="G16" s="142"/>
      <c r="H16" s="158"/>
      <c r="I16" s="144"/>
      <c r="J16" s="165"/>
      <c r="K16" s="158"/>
      <c r="L16" s="144"/>
      <c r="M16" s="142"/>
      <c r="N16" s="158"/>
      <c r="O16" s="167"/>
      <c r="P16" s="162"/>
      <c r="Q16" s="146"/>
    </row>
    <row r="18" spans="4:5" x14ac:dyDescent="0.45">
      <c r="D18" s="1"/>
      <c r="E18" s="1"/>
    </row>
  </sheetData>
  <mergeCells count="28">
    <mergeCell ref="G2:I2"/>
    <mergeCell ref="M15:M16"/>
    <mergeCell ref="N15:N16"/>
    <mergeCell ref="O15:O16"/>
    <mergeCell ref="P15:P16"/>
    <mergeCell ref="Q15:Q16"/>
    <mergeCell ref="G15:G16"/>
    <mergeCell ref="I15:I16"/>
    <mergeCell ref="J15:J16"/>
    <mergeCell ref="K15:K16"/>
    <mergeCell ref="L15:L16"/>
    <mergeCell ref="H15:H16"/>
    <mergeCell ref="A1:Q1"/>
    <mergeCell ref="D15:D16"/>
    <mergeCell ref="E15:E16"/>
    <mergeCell ref="F15:F16"/>
    <mergeCell ref="A2:A3"/>
    <mergeCell ref="B2:B3"/>
    <mergeCell ref="C2:F2"/>
    <mergeCell ref="A4:A9"/>
    <mergeCell ref="A10:A14"/>
    <mergeCell ref="A15:A16"/>
    <mergeCell ref="B15:B16"/>
    <mergeCell ref="C15:C16"/>
    <mergeCell ref="J2:L2"/>
    <mergeCell ref="M2:O2"/>
    <mergeCell ref="P2:P3"/>
    <mergeCell ref="Q2:Q3"/>
  </mergeCells>
  <phoneticPr fontId="2"/>
  <pageMargins left="0.7" right="0.7" top="0.75" bottom="0.75" header="0.3" footer="0.3"/>
  <pageSetup paperSize="9" scale="92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F1C90-BB34-4893-89A6-093F5006EDAB}">
  <dimension ref="A1:Q21"/>
  <sheetViews>
    <sheetView zoomScaleNormal="100" workbookViewId="0">
      <selection sqref="A1:Q1"/>
    </sheetView>
  </sheetViews>
  <sheetFormatPr defaultRowHeight="19.8" x14ac:dyDescent="0.45"/>
  <cols>
    <col min="1" max="1" width="6.69921875" customWidth="1"/>
    <col min="2" max="2" width="17.69921875" customWidth="1"/>
    <col min="3" max="16" width="6.69921875" customWidth="1"/>
    <col min="17" max="17" width="6.69921875" style="117" customWidth="1"/>
  </cols>
  <sheetData>
    <row r="1" spans="1:17" ht="37.049999999999997" customHeight="1" thickBot="1" x14ac:dyDescent="0.5">
      <c r="A1" s="172" t="s">
        <v>120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ht="20.399999999999999" thickBot="1" x14ac:dyDescent="0.5">
      <c r="A2" s="138" t="s">
        <v>0</v>
      </c>
      <c r="B2" s="150" t="s">
        <v>1</v>
      </c>
      <c r="C2" s="147" t="s">
        <v>89</v>
      </c>
      <c r="D2" s="148"/>
      <c r="E2" s="148"/>
      <c r="F2" s="149"/>
      <c r="G2" s="147" t="s">
        <v>93</v>
      </c>
      <c r="H2" s="148"/>
      <c r="I2" s="148"/>
      <c r="J2" s="152" t="s">
        <v>90</v>
      </c>
      <c r="K2" s="148"/>
      <c r="L2" s="149"/>
      <c r="M2" s="147" t="s">
        <v>91</v>
      </c>
      <c r="N2" s="148"/>
      <c r="O2" s="163"/>
      <c r="P2" s="153" t="s">
        <v>92</v>
      </c>
      <c r="Q2" s="155" t="s">
        <v>100</v>
      </c>
    </row>
    <row r="3" spans="1:17" ht="18.600000000000001" customHeight="1" thickBot="1" x14ac:dyDescent="0.5">
      <c r="A3" s="139"/>
      <c r="B3" s="151"/>
      <c r="C3" s="48" t="s">
        <v>99</v>
      </c>
      <c r="D3" s="49" t="s">
        <v>97</v>
      </c>
      <c r="E3" s="49" t="s">
        <v>98</v>
      </c>
      <c r="F3" s="50" t="s">
        <v>101</v>
      </c>
      <c r="G3" s="48" t="s">
        <v>97</v>
      </c>
      <c r="H3" s="51" t="s">
        <v>98</v>
      </c>
      <c r="I3" s="51" t="s">
        <v>101</v>
      </c>
      <c r="J3" s="56" t="s">
        <v>97</v>
      </c>
      <c r="K3" s="54" t="s">
        <v>98</v>
      </c>
      <c r="L3" s="55" t="s">
        <v>101</v>
      </c>
      <c r="M3" s="53" t="s">
        <v>97</v>
      </c>
      <c r="N3" s="54" t="s">
        <v>98</v>
      </c>
      <c r="O3" s="57" t="s">
        <v>101</v>
      </c>
      <c r="P3" s="154"/>
      <c r="Q3" s="156"/>
    </row>
    <row r="4" spans="1:17" x14ac:dyDescent="0.45">
      <c r="A4" s="133" t="s">
        <v>3</v>
      </c>
      <c r="B4" s="3" t="s">
        <v>4</v>
      </c>
      <c r="C4" s="6">
        <v>36</v>
      </c>
      <c r="D4" s="2">
        <v>33</v>
      </c>
      <c r="E4" s="2"/>
      <c r="F4" s="12">
        <v>3</v>
      </c>
      <c r="G4" s="6">
        <v>2</v>
      </c>
      <c r="H4" s="28">
        <v>0</v>
      </c>
      <c r="I4" s="28">
        <v>0</v>
      </c>
      <c r="J4" s="64">
        <v>3</v>
      </c>
      <c r="K4" s="65"/>
      <c r="L4" s="66"/>
      <c r="M4" s="60"/>
      <c r="N4" s="65"/>
      <c r="O4" s="67"/>
      <c r="P4" s="68">
        <f>+J4+K4+L4-M4-N4-O4</f>
        <v>3</v>
      </c>
      <c r="Q4" s="69">
        <f>+C4+P4</f>
        <v>39</v>
      </c>
    </row>
    <row r="5" spans="1:17" x14ac:dyDescent="0.45">
      <c r="A5" s="170"/>
      <c r="B5" s="4" t="s">
        <v>5</v>
      </c>
      <c r="C5" s="16">
        <v>26</v>
      </c>
      <c r="D5" s="15">
        <v>18</v>
      </c>
      <c r="E5" s="15">
        <v>5</v>
      </c>
      <c r="F5" s="26">
        <v>3</v>
      </c>
      <c r="G5" s="16">
        <v>3</v>
      </c>
      <c r="H5" s="29">
        <v>0</v>
      </c>
      <c r="I5" s="29">
        <v>0</v>
      </c>
      <c r="J5" s="63">
        <v>2</v>
      </c>
      <c r="K5" s="70"/>
      <c r="L5" s="71"/>
      <c r="M5" s="72">
        <v>1</v>
      </c>
      <c r="N5" s="70">
        <v>1</v>
      </c>
      <c r="O5" s="73"/>
      <c r="P5" s="74">
        <f t="shared" ref="P5:P10" si="0">+J5+K5+L5-M5-N5-O5</f>
        <v>0</v>
      </c>
      <c r="Q5" s="75">
        <f t="shared" ref="Q5:Q10" si="1">+C5+P5</f>
        <v>26</v>
      </c>
    </row>
    <row r="6" spans="1:17" x14ac:dyDescent="0.45">
      <c r="A6" s="170"/>
      <c r="B6" s="4" t="s">
        <v>6</v>
      </c>
      <c r="C6" s="16">
        <v>24</v>
      </c>
      <c r="D6" s="15">
        <v>19</v>
      </c>
      <c r="E6" s="15"/>
      <c r="F6" s="26">
        <v>5</v>
      </c>
      <c r="G6" s="16">
        <v>1</v>
      </c>
      <c r="H6" s="29">
        <v>0</v>
      </c>
      <c r="I6" s="29">
        <v>0</v>
      </c>
      <c r="J6" s="63"/>
      <c r="K6" s="70"/>
      <c r="L6" s="71"/>
      <c r="M6" s="72">
        <v>3</v>
      </c>
      <c r="N6" s="70"/>
      <c r="O6" s="73"/>
      <c r="P6" s="76">
        <f t="shared" si="0"/>
        <v>-3</v>
      </c>
      <c r="Q6" s="75">
        <f t="shared" si="1"/>
        <v>21</v>
      </c>
    </row>
    <row r="7" spans="1:17" x14ac:dyDescent="0.45">
      <c r="A7" s="170"/>
      <c r="B7" s="4" t="s">
        <v>7</v>
      </c>
      <c r="C7" s="16">
        <v>18</v>
      </c>
      <c r="D7" s="15">
        <v>15</v>
      </c>
      <c r="E7" s="15"/>
      <c r="F7" s="26">
        <v>3</v>
      </c>
      <c r="G7" s="16">
        <v>1</v>
      </c>
      <c r="H7" s="15">
        <v>0</v>
      </c>
      <c r="I7" s="29">
        <v>0</v>
      </c>
      <c r="J7" s="63"/>
      <c r="K7" s="77"/>
      <c r="L7" s="71"/>
      <c r="M7" s="72">
        <v>1</v>
      </c>
      <c r="N7" s="77"/>
      <c r="O7" s="73"/>
      <c r="P7" s="78">
        <f t="shared" si="0"/>
        <v>-1</v>
      </c>
      <c r="Q7" s="75">
        <f t="shared" si="1"/>
        <v>17</v>
      </c>
    </row>
    <row r="8" spans="1:17" x14ac:dyDescent="0.45">
      <c r="A8" s="170"/>
      <c r="B8" s="4" t="s">
        <v>8</v>
      </c>
      <c r="C8" s="16">
        <v>47</v>
      </c>
      <c r="D8" s="15">
        <v>26</v>
      </c>
      <c r="E8" s="15">
        <v>16</v>
      </c>
      <c r="F8" s="26">
        <v>5</v>
      </c>
      <c r="G8" s="16">
        <v>1</v>
      </c>
      <c r="H8" s="29">
        <v>0</v>
      </c>
      <c r="I8" s="29">
        <v>0</v>
      </c>
      <c r="J8" s="63">
        <v>1</v>
      </c>
      <c r="K8" s="70"/>
      <c r="L8" s="71"/>
      <c r="M8" s="72">
        <v>1</v>
      </c>
      <c r="N8" s="70"/>
      <c r="O8" s="73"/>
      <c r="P8" s="76">
        <f t="shared" si="0"/>
        <v>0</v>
      </c>
      <c r="Q8" s="75">
        <f t="shared" si="1"/>
        <v>47</v>
      </c>
    </row>
    <row r="9" spans="1:17" x14ac:dyDescent="0.45">
      <c r="A9" s="170"/>
      <c r="B9" s="4" t="s">
        <v>9</v>
      </c>
      <c r="C9" s="19">
        <v>28</v>
      </c>
      <c r="D9" s="18">
        <v>23</v>
      </c>
      <c r="E9" s="18"/>
      <c r="F9" s="34">
        <v>5</v>
      </c>
      <c r="G9" s="19">
        <v>1</v>
      </c>
      <c r="H9" s="33">
        <v>0</v>
      </c>
      <c r="I9" s="33">
        <v>0</v>
      </c>
      <c r="J9" s="90">
        <v>2</v>
      </c>
      <c r="K9" s="91"/>
      <c r="L9" s="92"/>
      <c r="M9" s="93">
        <v>5</v>
      </c>
      <c r="N9" s="91"/>
      <c r="O9" s="94"/>
      <c r="P9" s="100">
        <f t="shared" si="0"/>
        <v>-3</v>
      </c>
      <c r="Q9" s="101">
        <f t="shared" si="1"/>
        <v>25</v>
      </c>
    </row>
    <row r="10" spans="1:17" ht="20.399999999999999" thickBot="1" x14ac:dyDescent="0.5">
      <c r="A10" s="170"/>
      <c r="B10" s="17" t="s">
        <v>10</v>
      </c>
      <c r="C10" s="7">
        <v>57</v>
      </c>
      <c r="D10" s="45">
        <v>54</v>
      </c>
      <c r="E10" s="45"/>
      <c r="F10" s="37">
        <v>3</v>
      </c>
      <c r="G10" s="7">
        <v>5</v>
      </c>
      <c r="H10" s="30">
        <v>0</v>
      </c>
      <c r="I10" s="30">
        <v>0</v>
      </c>
      <c r="J10" s="79">
        <v>8</v>
      </c>
      <c r="K10" s="80"/>
      <c r="L10" s="81"/>
      <c r="M10" s="61">
        <v>1</v>
      </c>
      <c r="N10" s="80"/>
      <c r="O10" s="82"/>
      <c r="P10" s="83">
        <f t="shared" si="0"/>
        <v>7</v>
      </c>
      <c r="Q10" s="84">
        <f t="shared" si="1"/>
        <v>64</v>
      </c>
    </row>
    <row r="11" spans="1:17" ht="20.399999999999999" thickBot="1" x14ac:dyDescent="0.5">
      <c r="A11" s="171"/>
      <c r="B11" s="13" t="s">
        <v>82</v>
      </c>
      <c r="C11" s="22">
        <f>SUM(C4:C10)</f>
        <v>236</v>
      </c>
      <c r="D11" s="21">
        <f t="shared" ref="D11:Q11" si="2">SUM(D4:D10)</f>
        <v>188</v>
      </c>
      <c r="E11" s="21">
        <f t="shared" si="2"/>
        <v>21</v>
      </c>
      <c r="F11" s="39">
        <f t="shared" si="2"/>
        <v>27</v>
      </c>
      <c r="G11" s="20">
        <f t="shared" si="2"/>
        <v>14</v>
      </c>
      <c r="H11" s="31">
        <f t="shared" si="2"/>
        <v>0</v>
      </c>
      <c r="I11" s="31">
        <f t="shared" si="2"/>
        <v>0</v>
      </c>
      <c r="J11" s="58">
        <f t="shared" si="2"/>
        <v>16</v>
      </c>
      <c r="K11" s="31">
        <f t="shared" si="2"/>
        <v>0</v>
      </c>
      <c r="L11" s="31">
        <f t="shared" si="2"/>
        <v>0</v>
      </c>
      <c r="M11" s="20">
        <f t="shared" si="2"/>
        <v>12</v>
      </c>
      <c r="N11" s="31">
        <f t="shared" si="2"/>
        <v>1</v>
      </c>
      <c r="O11" s="59">
        <f t="shared" si="2"/>
        <v>0</v>
      </c>
      <c r="P11" s="36">
        <f t="shared" si="2"/>
        <v>3</v>
      </c>
      <c r="Q11" s="27">
        <f t="shared" si="2"/>
        <v>239</v>
      </c>
    </row>
    <row r="12" spans="1:17" x14ac:dyDescent="0.45">
      <c r="A12" s="133" t="s">
        <v>2</v>
      </c>
      <c r="B12" s="5" t="s">
        <v>12</v>
      </c>
      <c r="C12" s="6">
        <v>9</v>
      </c>
      <c r="D12" s="2">
        <v>4</v>
      </c>
      <c r="E12" s="2">
        <v>5</v>
      </c>
      <c r="F12" s="12"/>
      <c r="G12" s="6">
        <v>1</v>
      </c>
      <c r="H12" s="28">
        <v>1</v>
      </c>
      <c r="I12" s="28">
        <v>0</v>
      </c>
      <c r="J12" s="64"/>
      <c r="K12" s="65"/>
      <c r="L12" s="66"/>
      <c r="M12" s="60"/>
      <c r="N12" s="65"/>
      <c r="O12" s="67"/>
      <c r="P12" s="68">
        <f>+J12+K12+L12-M12-N12-O12</f>
        <v>0</v>
      </c>
      <c r="Q12" s="69">
        <f>+C12+P12</f>
        <v>9</v>
      </c>
    </row>
    <row r="13" spans="1:17" x14ac:dyDescent="0.45">
      <c r="A13" s="134"/>
      <c r="B13" s="4" t="s">
        <v>13</v>
      </c>
      <c r="C13" s="16">
        <v>23</v>
      </c>
      <c r="D13" s="15">
        <v>23</v>
      </c>
      <c r="E13" s="15"/>
      <c r="F13" s="26"/>
      <c r="G13" s="16">
        <v>2</v>
      </c>
      <c r="H13" s="29">
        <v>0</v>
      </c>
      <c r="I13" s="29">
        <v>0</v>
      </c>
      <c r="J13" s="63">
        <v>4</v>
      </c>
      <c r="K13" s="70"/>
      <c r="L13" s="71"/>
      <c r="M13" s="72">
        <v>1</v>
      </c>
      <c r="N13" s="70"/>
      <c r="O13" s="73"/>
      <c r="P13" s="74">
        <f t="shared" ref="P13:P16" si="3">+J13+K13+L13-M13-N13-O13</f>
        <v>3</v>
      </c>
      <c r="Q13" s="75">
        <f t="shared" ref="Q13:Q16" si="4">+C13+P13</f>
        <v>26</v>
      </c>
    </row>
    <row r="14" spans="1:17" x14ac:dyDescent="0.45">
      <c r="A14" s="134"/>
      <c r="B14" s="4" t="s">
        <v>14</v>
      </c>
      <c r="C14" s="16">
        <v>26</v>
      </c>
      <c r="D14" s="15">
        <v>18</v>
      </c>
      <c r="E14" s="15">
        <v>7</v>
      </c>
      <c r="F14" s="26">
        <v>1</v>
      </c>
      <c r="G14" s="16">
        <v>2</v>
      </c>
      <c r="H14" s="29">
        <v>0</v>
      </c>
      <c r="I14" s="29">
        <v>0</v>
      </c>
      <c r="J14" s="63"/>
      <c r="K14" s="70"/>
      <c r="L14" s="71"/>
      <c r="M14" s="72"/>
      <c r="N14" s="70"/>
      <c r="O14" s="73"/>
      <c r="P14" s="76">
        <f t="shared" si="3"/>
        <v>0</v>
      </c>
      <c r="Q14" s="75">
        <f t="shared" si="4"/>
        <v>26</v>
      </c>
    </row>
    <row r="15" spans="1:17" x14ac:dyDescent="0.45">
      <c r="A15" s="134"/>
      <c r="B15" s="4" t="s">
        <v>15</v>
      </c>
      <c r="C15" s="16">
        <v>36</v>
      </c>
      <c r="D15" s="15">
        <v>22</v>
      </c>
      <c r="E15" s="15">
        <v>13</v>
      </c>
      <c r="F15" s="26">
        <v>1</v>
      </c>
      <c r="G15" s="16">
        <v>1</v>
      </c>
      <c r="H15" s="15">
        <v>0</v>
      </c>
      <c r="I15" s="29">
        <v>0</v>
      </c>
      <c r="J15" s="63"/>
      <c r="K15" s="77"/>
      <c r="L15" s="71"/>
      <c r="M15" s="72"/>
      <c r="N15" s="77"/>
      <c r="O15" s="73"/>
      <c r="P15" s="78">
        <f t="shared" si="3"/>
        <v>0</v>
      </c>
      <c r="Q15" s="75">
        <f t="shared" si="4"/>
        <v>36</v>
      </c>
    </row>
    <row r="16" spans="1:17" ht="20.399999999999999" thickBot="1" x14ac:dyDescent="0.5">
      <c r="A16" s="134"/>
      <c r="B16" s="17" t="s">
        <v>11</v>
      </c>
      <c r="C16" s="16">
        <v>19</v>
      </c>
      <c r="D16" s="15">
        <v>18</v>
      </c>
      <c r="E16" s="15"/>
      <c r="F16" s="26">
        <v>1</v>
      </c>
      <c r="G16" s="16">
        <v>0</v>
      </c>
      <c r="H16" s="29">
        <v>0</v>
      </c>
      <c r="I16" s="29">
        <v>0</v>
      </c>
      <c r="J16" s="63">
        <v>2</v>
      </c>
      <c r="K16" s="70"/>
      <c r="L16" s="71"/>
      <c r="M16" s="72"/>
      <c r="N16" s="70"/>
      <c r="O16" s="73"/>
      <c r="P16" s="76">
        <f t="shared" si="3"/>
        <v>2</v>
      </c>
      <c r="Q16" s="75">
        <f t="shared" si="4"/>
        <v>21</v>
      </c>
    </row>
    <row r="17" spans="1:17" ht="20.399999999999999" thickBot="1" x14ac:dyDescent="0.5">
      <c r="A17" s="169"/>
      <c r="B17" s="13" t="s">
        <v>82</v>
      </c>
      <c r="C17" s="22">
        <f>SUM(C12:C16)</f>
        <v>113</v>
      </c>
      <c r="D17" s="21">
        <f t="shared" ref="D17:Q17" si="5">SUM(D12:D16)</f>
        <v>85</v>
      </c>
      <c r="E17" s="21">
        <f t="shared" si="5"/>
        <v>25</v>
      </c>
      <c r="F17" s="39">
        <f t="shared" si="5"/>
        <v>3</v>
      </c>
      <c r="G17" s="20">
        <f t="shared" si="5"/>
        <v>6</v>
      </c>
      <c r="H17" s="31">
        <f t="shared" si="5"/>
        <v>1</v>
      </c>
      <c r="I17" s="31">
        <f t="shared" si="5"/>
        <v>0</v>
      </c>
      <c r="J17" s="58">
        <f t="shared" si="5"/>
        <v>6</v>
      </c>
      <c r="K17" s="31">
        <f t="shared" si="5"/>
        <v>0</v>
      </c>
      <c r="L17" s="31">
        <f t="shared" si="5"/>
        <v>0</v>
      </c>
      <c r="M17" s="20">
        <f t="shared" si="5"/>
        <v>1</v>
      </c>
      <c r="N17" s="31">
        <f t="shared" si="5"/>
        <v>0</v>
      </c>
      <c r="O17" s="59">
        <f t="shared" si="5"/>
        <v>0</v>
      </c>
      <c r="P17" s="36">
        <f t="shared" si="5"/>
        <v>5</v>
      </c>
      <c r="Q17" s="27">
        <f t="shared" si="5"/>
        <v>118</v>
      </c>
    </row>
    <row r="18" spans="1:17" ht="22.95" customHeight="1" x14ac:dyDescent="0.45">
      <c r="A18" s="136" t="s">
        <v>80</v>
      </c>
      <c r="B18" s="138" t="s">
        <v>81</v>
      </c>
      <c r="C18" s="141">
        <f>+C11+C17</f>
        <v>349</v>
      </c>
      <c r="D18" s="157">
        <f t="shared" ref="D18:Q18" si="6">+D11+D17</f>
        <v>273</v>
      </c>
      <c r="E18" s="157">
        <f t="shared" si="6"/>
        <v>46</v>
      </c>
      <c r="F18" s="159">
        <f t="shared" si="6"/>
        <v>30</v>
      </c>
      <c r="G18" s="141">
        <f t="shared" si="6"/>
        <v>20</v>
      </c>
      <c r="H18" s="157">
        <f t="shared" si="6"/>
        <v>1</v>
      </c>
      <c r="I18" s="143">
        <f t="shared" si="6"/>
        <v>0</v>
      </c>
      <c r="J18" s="164">
        <f t="shared" si="6"/>
        <v>22</v>
      </c>
      <c r="K18" s="157">
        <f t="shared" si="6"/>
        <v>0</v>
      </c>
      <c r="L18" s="143">
        <f t="shared" si="6"/>
        <v>0</v>
      </c>
      <c r="M18" s="141">
        <f t="shared" si="6"/>
        <v>13</v>
      </c>
      <c r="N18" s="157">
        <f t="shared" si="6"/>
        <v>1</v>
      </c>
      <c r="O18" s="166">
        <f t="shared" si="6"/>
        <v>0</v>
      </c>
      <c r="P18" s="161">
        <f t="shared" si="6"/>
        <v>8</v>
      </c>
      <c r="Q18" s="145">
        <f t="shared" si="6"/>
        <v>357</v>
      </c>
    </row>
    <row r="19" spans="1:17" ht="25.05" customHeight="1" thickBot="1" x14ac:dyDescent="0.5">
      <c r="A19" s="137"/>
      <c r="B19" s="139"/>
      <c r="C19" s="142"/>
      <c r="D19" s="158"/>
      <c r="E19" s="158"/>
      <c r="F19" s="160"/>
      <c r="G19" s="142"/>
      <c r="H19" s="158"/>
      <c r="I19" s="144"/>
      <c r="J19" s="165"/>
      <c r="K19" s="158"/>
      <c r="L19" s="144"/>
      <c r="M19" s="142"/>
      <c r="N19" s="158"/>
      <c r="O19" s="167"/>
      <c r="P19" s="162"/>
      <c r="Q19" s="146"/>
    </row>
    <row r="21" spans="1:17" x14ac:dyDescent="0.45">
      <c r="D21" s="1"/>
    </row>
  </sheetData>
  <mergeCells count="28">
    <mergeCell ref="M18:M19"/>
    <mergeCell ref="N18:N19"/>
    <mergeCell ref="O18:O19"/>
    <mergeCell ref="P18:P19"/>
    <mergeCell ref="Q18:Q19"/>
    <mergeCell ref="G18:G19"/>
    <mergeCell ref="I18:I19"/>
    <mergeCell ref="J18:J19"/>
    <mergeCell ref="K18:K19"/>
    <mergeCell ref="L18:L19"/>
    <mergeCell ref="H18:H19"/>
    <mergeCell ref="D18:D19"/>
    <mergeCell ref="E18:E19"/>
    <mergeCell ref="F18:F19"/>
    <mergeCell ref="A4:A11"/>
    <mergeCell ref="A12:A17"/>
    <mergeCell ref="A18:A19"/>
    <mergeCell ref="B18:B19"/>
    <mergeCell ref="C18:C19"/>
    <mergeCell ref="A2:A3"/>
    <mergeCell ref="B2:B3"/>
    <mergeCell ref="C2:F2"/>
    <mergeCell ref="G2:I2"/>
    <mergeCell ref="A1:Q1"/>
    <mergeCell ref="J2:L2"/>
    <mergeCell ref="M2:O2"/>
    <mergeCell ref="P2:P3"/>
    <mergeCell ref="Q2:Q3"/>
  </mergeCells>
  <phoneticPr fontId="2"/>
  <pageMargins left="0.7" right="0.7" top="0.75" bottom="0.75" header="0.3" footer="0.3"/>
  <pageSetup paperSize="9" scale="96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1D300-0F3A-45E6-93C9-187490D51211}">
  <dimension ref="A1:Q20"/>
  <sheetViews>
    <sheetView zoomScaleNormal="100" workbookViewId="0">
      <selection sqref="A1:Q1"/>
    </sheetView>
  </sheetViews>
  <sheetFormatPr defaultRowHeight="19.8" x14ac:dyDescent="0.45"/>
  <cols>
    <col min="1" max="1" width="6.69921875" customWidth="1"/>
    <col min="2" max="2" width="17.69921875" customWidth="1"/>
    <col min="3" max="16" width="6.69921875" customWidth="1"/>
    <col min="17" max="17" width="6.69921875" style="117" customWidth="1"/>
  </cols>
  <sheetData>
    <row r="1" spans="1:17" ht="37.049999999999997" customHeight="1" thickBot="1" x14ac:dyDescent="0.5">
      <c r="A1" s="172" t="s">
        <v>121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ht="20.399999999999999" thickBot="1" x14ac:dyDescent="0.5">
      <c r="A2" s="138" t="s">
        <v>94</v>
      </c>
      <c r="B2" s="150" t="s">
        <v>1</v>
      </c>
      <c r="C2" s="147" t="s">
        <v>89</v>
      </c>
      <c r="D2" s="148"/>
      <c r="E2" s="148"/>
      <c r="F2" s="149"/>
      <c r="G2" s="147" t="s">
        <v>93</v>
      </c>
      <c r="H2" s="148"/>
      <c r="I2" s="148"/>
      <c r="J2" s="152" t="s">
        <v>90</v>
      </c>
      <c r="K2" s="148"/>
      <c r="L2" s="149"/>
      <c r="M2" s="147" t="s">
        <v>91</v>
      </c>
      <c r="N2" s="148"/>
      <c r="O2" s="163"/>
      <c r="P2" s="153" t="s">
        <v>92</v>
      </c>
      <c r="Q2" s="155" t="s">
        <v>100</v>
      </c>
    </row>
    <row r="3" spans="1:17" ht="18.600000000000001" customHeight="1" thickBot="1" x14ac:dyDescent="0.5">
      <c r="A3" s="139"/>
      <c r="B3" s="151"/>
      <c r="C3" s="48" t="s">
        <v>99</v>
      </c>
      <c r="D3" s="49" t="s">
        <v>97</v>
      </c>
      <c r="E3" s="49" t="s">
        <v>98</v>
      </c>
      <c r="F3" s="50" t="s">
        <v>101</v>
      </c>
      <c r="G3" s="48" t="s">
        <v>97</v>
      </c>
      <c r="H3" s="51" t="s">
        <v>98</v>
      </c>
      <c r="I3" s="51" t="s">
        <v>101</v>
      </c>
      <c r="J3" s="56" t="s">
        <v>97</v>
      </c>
      <c r="K3" s="54" t="s">
        <v>98</v>
      </c>
      <c r="L3" s="55" t="s">
        <v>101</v>
      </c>
      <c r="M3" s="53" t="s">
        <v>97</v>
      </c>
      <c r="N3" s="54" t="s">
        <v>98</v>
      </c>
      <c r="O3" s="57" t="s">
        <v>101</v>
      </c>
      <c r="P3" s="154"/>
      <c r="Q3" s="156"/>
    </row>
    <row r="4" spans="1:17" x14ac:dyDescent="0.45">
      <c r="A4" s="138" t="s">
        <v>3</v>
      </c>
      <c r="B4" s="3" t="s">
        <v>16</v>
      </c>
      <c r="C4" s="6">
        <v>27</v>
      </c>
      <c r="D4" s="2">
        <v>23</v>
      </c>
      <c r="E4" s="2">
        <v>4</v>
      </c>
      <c r="F4" s="12"/>
      <c r="G4" s="6">
        <v>3</v>
      </c>
      <c r="H4" s="28">
        <v>0</v>
      </c>
      <c r="I4" s="28">
        <v>0</v>
      </c>
      <c r="J4" s="64">
        <v>2</v>
      </c>
      <c r="K4" s="65"/>
      <c r="L4" s="66"/>
      <c r="M4" s="60">
        <v>1</v>
      </c>
      <c r="N4" s="65">
        <v>1</v>
      </c>
      <c r="O4" s="67"/>
      <c r="P4" s="68">
        <f>+J4+K4+L4-M4-N4-O4</f>
        <v>0</v>
      </c>
      <c r="Q4" s="69">
        <f>+C4+P4</f>
        <v>27</v>
      </c>
    </row>
    <row r="5" spans="1:17" x14ac:dyDescent="0.45">
      <c r="A5" s="140"/>
      <c r="B5" s="4" t="s">
        <v>17</v>
      </c>
      <c r="C5" s="16">
        <v>40</v>
      </c>
      <c r="D5" s="15">
        <v>38</v>
      </c>
      <c r="E5" s="15"/>
      <c r="F5" s="26">
        <v>2</v>
      </c>
      <c r="G5" s="16">
        <v>1</v>
      </c>
      <c r="H5" s="29">
        <v>0</v>
      </c>
      <c r="I5" s="29">
        <v>0</v>
      </c>
      <c r="J5" s="63"/>
      <c r="K5" s="70"/>
      <c r="L5" s="71"/>
      <c r="M5" s="72">
        <v>1</v>
      </c>
      <c r="N5" s="70"/>
      <c r="O5" s="73"/>
      <c r="P5" s="74">
        <f t="shared" ref="P5:P9" si="0">+J5+K5+L5-M5-N5-O5</f>
        <v>-1</v>
      </c>
      <c r="Q5" s="75">
        <f t="shared" ref="Q5:Q9" si="1">+C5+P5</f>
        <v>39</v>
      </c>
    </row>
    <row r="6" spans="1:17" x14ac:dyDescent="0.45">
      <c r="A6" s="140"/>
      <c r="B6" s="4" t="s">
        <v>18</v>
      </c>
      <c r="C6" s="16">
        <v>10</v>
      </c>
      <c r="D6" s="15">
        <v>10</v>
      </c>
      <c r="E6" s="15"/>
      <c r="F6" s="26"/>
      <c r="G6" s="16">
        <v>3</v>
      </c>
      <c r="H6" s="29">
        <v>0</v>
      </c>
      <c r="I6" s="29">
        <v>0</v>
      </c>
      <c r="J6" s="63">
        <v>3</v>
      </c>
      <c r="K6" s="70"/>
      <c r="L6" s="71"/>
      <c r="M6" s="72"/>
      <c r="N6" s="70"/>
      <c r="O6" s="73"/>
      <c r="P6" s="76">
        <f t="shared" si="0"/>
        <v>3</v>
      </c>
      <c r="Q6" s="75">
        <f t="shared" si="1"/>
        <v>13</v>
      </c>
    </row>
    <row r="7" spans="1:17" x14ac:dyDescent="0.45">
      <c r="A7" s="140"/>
      <c r="B7" s="4" t="s">
        <v>19</v>
      </c>
      <c r="C7" s="16">
        <v>13</v>
      </c>
      <c r="D7" s="15">
        <v>12</v>
      </c>
      <c r="E7" s="15"/>
      <c r="F7" s="26">
        <v>1</v>
      </c>
      <c r="G7" s="16">
        <v>3</v>
      </c>
      <c r="H7" s="15">
        <v>0</v>
      </c>
      <c r="I7" s="29">
        <v>0</v>
      </c>
      <c r="J7" s="63">
        <v>3</v>
      </c>
      <c r="K7" s="77"/>
      <c r="L7" s="71"/>
      <c r="M7" s="72">
        <v>1</v>
      </c>
      <c r="N7" s="77"/>
      <c r="O7" s="73"/>
      <c r="P7" s="78">
        <f t="shared" si="0"/>
        <v>2</v>
      </c>
      <c r="Q7" s="75">
        <f t="shared" si="1"/>
        <v>15</v>
      </c>
    </row>
    <row r="8" spans="1:17" x14ac:dyDescent="0.45">
      <c r="A8" s="140"/>
      <c r="B8" s="4" t="s">
        <v>20</v>
      </c>
      <c r="C8" s="16">
        <v>17</v>
      </c>
      <c r="D8" s="15">
        <v>17</v>
      </c>
      <c r="E8" s="15"/>
      <c r="F8" s="26"/>
      <c r="G8" s="16">
        <v>0</v>
      </c>
      <c r="H8" s="29">
        <v>0</v>
      </c>
      <c r="I8" s="29">
        <v>0</v>
      </c>
      <c r="J8" s="63"/>
      <c r="K8" s="70"/>
      <c r="L8" s="71"/>
      <c r="M8" s="72">
        <v>1</v>
      </c>
      <c r="N8" s="70"/>
      <c r="O8" s="73"/>
      <c r="P8" s="76">
        <f t="shared" si="0"/>
        <v>-1</v>
      </c>
      <c r="Q8" s="75">
        <f t="shared" si="1"/>
        <v>16</v>
      </c>
    </row>
    <row r="9" spans="1:17" ht="20.399999999999999" thickBot="1" x14ac:dyDescent="0.5">
      <c r="A9" s="140"/>
      <c r="B9" s="17" t="s">
        <v>21</v>
      </c>
      <c r="C9" s="7">
        <v>50</v>
      </c>
      <c r="D9" s="45">
        <v>28</v>
      </c>
      <c r="E9" s="45">
        <v>21</v>
      </c>
      <c r="F9" s="37">
        <v>1</v>
      </c>
      <c r="G9" s="7">
        <v>0</v>
      </c>
      <c r="H9" s="30">
        <v>0</v>
      </c>
      <c r="I9" s="30">
        <v>0</v>
      </c>
      <c r="J9" s="79">
        <v>2</v>
      </c>
      <c r="K9" s="80">
        <v>1</v>
      </c>
      <c r="L9" s="81"/>
      <c r="M9" s="61"/>
      <c r="N9" s="80">
        <v>2</v>
      </c>
      <c r="O9" s="82"/>
      <c r="P9" s="83">
        <f t="shared" si="0"/>
        <v>1</v>
      </c>
      <c r="Q9" s="84">
        <f t="shared" si="1"/>
        <v>51</v>
      </c>
    </row>
    <row r="10" spans="1:17" ht="20.399999999999999" thickBot="1" x14ac:dyDescent="0.5">
      <c r="A10" s="139"/>
      <c r="B10" s="13" t="s">
        <v>82</v>
      </c>
      <c r="C10" s="20">
        <f>SUM(C4:C9)</f>
        <v>157</v>
      </c>
      <c r="D10" s="22">
        <f t="shared" ref="D10:Q10" si="2">SUM(D4:D9)</f>
        <v>128</v>
      </c>
      <c r="E10" s="22">
        <f t="shared" si="2"/>
        <v>25</v>
      </c>
      <c r="F10" s="36">
        <f t="shared" si="2"/>
        <v>4</v>
      </c>
      <c r="G10" s="20">
        <f t="shared" si="2"/>
        <v>10</v>
      </c>
      <c r="H10" s="31">
        <f t="shared" si="2"/>
        <v>0</v>
      </c>
      <c r="I10" s="31">
        <f t="shared" si="2"/>
        <v>0</v>
      </c>
      <c r="J10" s="58">
        <f t="shared" si="2"/>
        <v>10</v>
      </c>
      <c r="K10" s="31">
        <f t="shared" si="2"/>
        <v>1</v>
      </c>
      <c r="L10" s="52">
        <f t="shared" si="2"/>
        <v>0</v>
      </c>
      <c r="M10" s="20">
        <f t="shared" si="2"/>
        <v>4</v>
      </c>
      <c r="N10" s="31">
        <f t="shared" si="2"/>
        <v>3</v>
      </c>
      <c r="O10" s="59">
        <f t="shared" si="2"/>
        <v>0</v>
      </c>
      <c r="P10" s="35">
        <f t="shared" si="2"/>
        <v>4</v>
      </c>
      <c r="Q10" s="27">
        <f t="shared" si="2"/>
        <v>161</v>
      </c>
    </row>
    <row r="11" spans="1:17" x14ac:dyDescent="0.45">
      <c r="A11" s="138" t="s">
        <v>28</v>
      </c>
      <c r="B11" s="5" t="s">
        <v>22</v>
      </c>
      <c r="C11" s="6">
        <v>38</v>
      </c>
      <c r="D11" s="2">
        <v>29</v>
      </c>
      <c r="E11" s="2">
        <v>7</v>
      </c>
      <c r="F11" s="12">
        <v>2</v>
      </c>
      <c r="G11" s="6">
        <v>3</v>
      </c>
      <c r="H11" s="28">
        <v>1</v>
      </c>
      <c r="I11" s="28">
        <v>0</v>
      </c>
      <c r="J11" s="64">
        <v>3</v>
      </c>
      <c r="K11" s="65">
        <v>2</v>
      </c>
      <c r="L11" s="66"/>
      <c r="M11" s="60">
        <v>2</v>
      </c>
      <c r="N11" s="65"/>
      <c r="O11" s="67"/>
      <c r="P11" s="68">
        <f>+J11+K11+L11-M11-N11-O11</f>
        <v>3</v>
      </c>
      <c r="Q11" s="69">
        <f>+C11+P11</f>
        <v>41</v>
      </c>
    </row>
    <row r="12" spans="1:17" x14ac:dyDescent="0.45">
      <c r="A12" s="140"/>
      <c r="B12" s="8" t="s">
        <v>23</v>
      </c>
      <c r="C12" s="16">
        <v>24</v>
      </c>
      <c r="D12" s="15">
        <v>24</v>
      </c>
      <c r="E12" s="15"/>
      <c r="F12" s="26"/>
      <c r="G12" s="16">
        <v>0</v>
      </c>
      <c r="H12" s="29">
        <v>0</v>
      </c>
      <c r="I12" s="29">
        <v>0</v>
      </c>
      <c r="J12" s="63">
        <v>2</v>
      </c>
      <c r="K12" s="70"/>
      <c r="L12" s="71"/>
      <c r="M12" s="72">
        <v>2</v>
      </c>
      <c r="N12" s="70"/>
      <c r="O12" s="73"/>
      <c r="P12" s="74">
        <f t="shared" ref="P12:P17" si="3">+J12+K12+L12-M12-N12-O12</f>
        <v>0</v>
      </c>
      <c r="Q12" s="75">
        <f t="shared" ref="Q12:Q17" si="4">+C12+P12</f>
        <v>24</v>
      </c>
    </row>
    <row r="13" spans="1:17" x14ac:dyDescent="0.45">
      <c r="A13" s="140"/>
      <c r="B13" s="41" t="s">
        <v>83</v>
      </c>
      <c r="C13" s="16">
        <v>32</v>
      </c>
      <c r="D13" s="15">
        <v>23</v>
      </c>
      <c r="E13" s="15">
        <v>9</v>
      </c>
      <c r="F13" s="26"/>
      <c r="G13" s="16">
        <v>0</v>
      </c>
      <c r="H13" s="29">
        <v>1</v>
      </c>
      <c r="I13" s="29">
        <v>0</v>
      </c>
      <c r="J13" s="63"/>
      <c r="K13" s="70"/>
      <c r="L13" s="71"/>
      <c r="M13" s="72">
        <v>1</v>
      </c>
      <c r="N13" s="70"/>
      <c r="O13" s="73"/>
      <c r="P13" s="76">
        <f t="shared" si="3"/>
        <v>-1</v>
      </c>
      <c r="Q13" s="75">
        <f t="shared" si="4"/>
        <v>31</v>
      </c>
    </row>
    <row r="14" spans="1:17" x14ac:dyDescent="0.45">
      <c r="A14" s="140"/>
      <c r="B14" s="4" t="s">
        <v>24</v>
      </c>
      <c r="C14" s="16">
        <v>20</v>
      </c>
      <c r="D14" s="15">
        <v>20</v>
      </c>
      <c r="E14" s="15"/>
      <c r="F14" s="26"/>
      <c r="G14" s="16">
        <v>1</v>
      </c>
      <c r="H14" s="15">
        <v>0</v>
      </c>
      <c r="I14" s="29">
        <v>0</v>
      </c>
      <c r="J14" s="63"/>
      <c r="K14" s="77"/>
      <c r="L14" s="71"/>
      <c r="M14" s="72">
        <v>2</v>
      </c>
      <c r="N14" s="77"/>
      <c r="O14" s="73"/>
      <c r="P14" s="78">
        <f t="shared" si="3"/>
        <v>-2</v>
      </c>
      <c r="Q14" s="75">
        <f t="shared" si="4"/>
        <v>18</v>
      </c>
    </row>
    <row r="15" spans="1:17" x14ac:dyDescent="0.45">
      <c r="A15" s="140"/>
      <c r="B15" s="4" t="s">
        <v>25</v>
      </c>
      <c r="C15" s="16">
        <v>42</v>
      </c>
      <c r="D15" s="15">
        <v>41</v>
      </c>
      <c r="E15" s="15"/>
      <c r="F15" s="26">
        <v>1</v>
      </c>
      <c r="G15" s="16">
        <v>0</v>
      </c>
      <c r="H15" s="29">
        <v>0</v>
      </c>
      <c r="I15" s="29">
        <v>0</v>
      </c>
      <c r="J15" s="63">
        <v>1</v>
      </c>
      <c r="K15" s="70"/>
      <c r="L15" s="71"/>
      <c r="M15" s="72">
        <v>2</v>
      </c>
      <c r="N15" s="70"/>
      <c r="O15" s="73"/>
      <c r="P15" s="76">
        <f t="shared" si="3"/>
        <v>-1</v>
      </c>
      <c r="Q15" s="75">
        <f t="shared" si="4"/>
        <v>41</v>
      </c>
    </row>
    <row r="16" spans="1:17" x14ac:dyDescent="0.45">
      <c r="A16" s="140"/>
      <c r="B16" s="4" t="s">
        <v>26</v>
      </c>
      <c r="C16" s="19">
        <v>17</v>
      </c>
      <c r="D16" s="18">
        <v>16</v>
      </c>
      <c r="E16" s="18"/>
      <c r="F16" s="34">
        <v>1</v>
      </c>
      <c r="G16" s="19">
        <v>2</v>
      </c>
      <c r="H16" s="33">
        <v>0</v>
      </c>
      <c r="I16" s="33">
        <v>0</v>
      </c>
      <c r="J16" s="90"/>
      <c r="K16" s="91"/>
      <c r="L16" s="92"/>
      <c r="M16" s="93">
        <v>2</v>
      </c>
      <c r="N16" s="91"/>
      <c r="O16" s="94"/>
      <c r="P16" s="100">
        <f t="shared" si="3"/>
        <v>-2</v>
      </c>
      <c r="Q16" s="101">
        <f t="shared" si="4"/>
        <v>15</v>
      </c>
    </row>
    <row r="17" spans="1:17" ht="20.399999999999999" thickBot="1" x14ac:dyDescent="0.5">
      <c r="A17" s="140"/>
      <c r="B17" s="4" t="s">
        <v>27</v>
      </c>
      <c r="C17" s="7">
        <v>18</v>
      </c>
      <c r="D17" s="45">
        <v>18</v>
      </c>
      <c r="E17" s="45"/>
      <c r="F17" s="37"/>
      <c r="G17" s="7">
        <v>1</v>
      </c>
      <c r="H17" s="30">
        <v>0</v>
      </c>
      <c r="I17" s="30">
        <v>0</v>
      </c>
      <c r="J17" s="79"/>
      <c r="K17" s="80"/>
      <c r="L17" s="81"/>
      <c r="M17" s="61"/>
      <c r="N17" s="80"/>
      <c r="O17" s="82"/>
      <c r="P17" s="83">
        <f t="shared" si="3"/>
        <v>0</v>
      </c>
      <c r="Q17" s="84">
        <f t="shared" si="4"/>
        <v>18</v>
      </c>
    </row>
    <row r="18" spans="1:17" ht="20.399999999999999" thickBot="1" x14ac:dyDescent="0.5">
      <c r="A18" s="139"/>
      <c r="B18" s="13" t="s">
        <v>82</v>
      </c>
      <c r="C18" s="20">
        <f>SUM(C11:C17)</f>
        <v>191</v>
      </c>
      <c r="D18" s="22">
        <f t="shared" ref="D18:Q18" si="5">SUM(D11:D17)</f>
        <v>171</v>
      </c>
      <c r="E18" s="22">
        <f t="shared" si="5"/>
        <v>16</v>
      </c>
      <c r="F18" s="36">
        <f t="shared" si="5"/>
        <v>4</v>
      </c>
      <c r="G18" s="20">
        <f t="shared" si="5"/>
        <v>7</v>
      </c>
      <c r="H18" s="31">
        <f t="shared" si="5"/>
        <v>2</v>
      </c>
      <c r="I18" s="31">
        <f t="shared" si="5"/>
        <v>0</v>
      </c>
      <c r="J18" s="58">
        <f t="shared" si="5"/>
        <v>6</v>
      </c>
      <c r="K18" s="31">
        <f t="shared" si="5"/>
        <v>2</v>
      </c>
      <c r="L18" s="52">
        <f t="shared" si="5"/>
        <v>0</v>
      </c>
      <c r="M18" s="20">
        <f t="shared" si="5"/>
        <v>11</v>
      </c>
      <c r="N18" s="31">
        <f t="shared" si="5"/>
        <v>0</v>
      </c>
      <c r="O18" s="59">
        <f t="shared" si="5"/>
        <v>0</v>
      </c>
      <c r="P18" s="35">
        <f t="shared" si="5"/>
        <v>-3</v>
      </c>
      <c r="Q18" s="27">
        <f t="shared" si="5"/>
        <v>188</v>
      </c>
    </row>
    <row r="19" spans="1:17" ht="19.95" customHeight="1" x14ac:dyDescent="0.45">
      <c r="A19" s="138" t="s">
        <v>84</v>
      </c>
      <c r="B19" s="138" t="s">
        <v>74</v>
      </c>
      <c r="C19" s="141">
        <f>+C10+C18</f>
        <v>348</v>
      </c>
      <c r="D19" s="157">
        <f t="shared" ref="D19:Q19" si="6">+D10+D18</f>
        <v>299</v>
      </c>
      <c r="E19" s="157">
        <f t="shared" si="6"/>
        <v>41</v>
      </c>
      <c r="F19" s="159">
        <f t="shared" si="6"/>
        <v>8</v>
      </c>
      <c r="G19" s="141">
        <f t="shared" si="6"/>
        <v>17</v>
      </c>
      <c r="H19" s="157">
        <f t="shared" si="6"/>
        <v>2</v>
      </c>
      <c r="I19" s="143">
        <f t="shared" si="6"/>
        <v>0</v>
      </c>
      <c r="J19" s="164">
        <f t="shared" si="6"/>
        <v>16</v>
      </c>
      <c r="K19" s="157">
        <f t="shared" si="6"/>
        <v>3</v>
      </c>
      <c r="L19" s="143">
        <f t="shared" si="6"/>
        <v>0</v>
      </c>
      <c r="M19" s="141">
        <f t="shared" si="6"/>
        <v>15</v>
      </c>
      <c r="N19" s="157">
        <f t="shared" si="6"/>
        <v>3</v>
      </c>
      <c r="O19" s="166">
        <f t="shared" si="6"/>
        <v>0</v>
      </c>
      <c r="P19" s="161">
        <f t="shared" si="6"/>
        <v>1</v>
      </c>
      <c r="Q19" s="145">
        <f t="shared" si="6"/>
        <v>349</v>
      </c>
    </row>
    <row r="20" spans="1:17" ht="18.45" customHeight="1" thickBot="1" x14ac:dyDescent="0.5">
      <c r="A20" s="139"/>
      <c r="B20" s="139"/>
      <c r="C20" s="142"/>
      <c r="D20" s="158"/>
      <c r="E20" s="158"/>
      <c r="F20" s="160"/>
      <c r="G20" s="142"/>
      <c r="H20" s="158"/>
      <c r="I20" s="144"/>
      <c r="J20" s="165"/>
      <c r="K20" s="158"/>
      <c r="L20" s="144"/>
      <c r="M20" s="142"/>
      <c r="N20" s="158"/>
      <c r="O20" s="167"/>
      <c r="P20" s="162"/>
      <c r="Q20" s="146"/>
    </row>
  </sheetData>
  <mergeCells count="28">
    <mergeCell ref="A1:Q1"/>
    <mergeCell ref="J2:L2"/>
    <mergeCell ref="M2:O2"/>
    <mergeCell ref="P2:P3"/>
    <mergeCell ref="Q2:Q3"/>
    <mergeCell ref="G2:I2"/>
    <mergeCell ref="A2:A3"/>
    <mergeCell ref="B2:B3"/>
    <mergeCell ref="C2:F2"/>
    <mergeCell ref="O19:O20"/>
    <mergeCell ref="P19:P20"/>
    <mergeCell ref="Q19:Q20"/>
    <mergeCell ref="G19:G20"/>
    <mergeCell ref="I19:I20"/>
    <mergeCell ref="J19:J20"/>
    <mergeCell ref="K19:K20"/>
    <mergeCell ref="L19:L20"/>
    <mergeCell ref="H19:H20"/>
    <mergeCell ref="A19:A20"/>
    <mergeCell ref="B19:B20"/>
    <mergeCell ref="M19:M20"/>
    <mergeCell ref="N19:N20"/>
    <mergeCell ref="A4:A10"/>
    <mergeCell ref="C19:C20"/>
    <mergeCell ref="E19:E20"/>
    <mergeCell ref="A11:A18"/>
    <mergeCell ref="D19:D20"/>
    <mergeCell ref="F19:F20"/>
  </mergeCells>
  <phoneticPr fontId="2"/>
  <pageMargins left="0.7" right="0.7" top="0.75" bottom="0.75" header="0.3" footer="0.3"/>
  <pageSetup paperSize="9" scale="93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67CAF-5A5C-4504-AFD9-63D42F87E9A3}">
  <dimension ref="A1:Q22"/>
  <sheetViews>
    <sheetView zoomScaleNormal="100" workbookViewId="0">
      <selection sqref="A1:Q1"/>
    </sheetView>
  </sheetViews>
  <sheetFormatPr defaultRowHeight="19.8" x14ac:dyDescent="0.45"/>
  <cols>
    <col min="1" max="1" width="6.69921875" customWidth="1"/>
    <col min="2" max="2" width="17.69921875" customWidth="1"/>
    <col min="3" max="16" width="6.69921875" customWidth="1"/>
    <col min="17" max="17" width="6.69921875" style="117" customWidth="1"/>
  </cols>
  <sheetData>
    <row r="1" spans="1:17" ht="37.049999999999997" customHeight="1" thickBot="1" x14ac:dyDescent="0.5">
      <c r="A1" s="172" t="s">
        <v>122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ht="20.399999999999999" customHeight="1" thickBot="1" x14ac:dyDescent="0.5">
      <c r="A2" s="138" t="s">
        <v>0</v>
      </c>
      <c r="B2" s="150" t="s">
        <v>1</v>
      </c>
      <c r="C2" s="147" t="s">
        <v>89</v>
      </c>
      <c r="D2" s="148"/>
      <c r="E2" s="148"/>
      <c r="F2" s="149"/>
      <c r="G2" s="147" t="s">
        <v>93</v>
      </c>
      <c r="H2" s="148"/>
      <c r="I2" s="148"/>
      <c r="J2" s="152" t="s">
        <v>90</v>
      </c>
      <c r="K2" s="148"/>
      <c r="L2" s="149"/>
      <c r="M2" s="147" t="s">
        <v>91</v>
      </c>
      <c r="N2" s="148"/>
      <c r="O2" s="163"/>
      <c r="P2" s="153" t="s">
        <v>92</v>
      </c>
      <c r="Q2" s="155" t="s">
        <v>100</v>
      </c>
    </row>
    <row r="3" spans="1:17" ht="20.399999999999999" customHeight="1" thickBot="1" x14ac:dyDescent="0.5">
      <c r="A3" s="139"/>
      <c r="B3" s="151"/>
      <c r="C3" s="53" t="s">
        <v>99</v>
      </c>
      <c r="D3" s="49" t="s">
        <v>97</v>
      </c>
      <c r="E3" s="49" t="s">
        <v>98</v>
      </c>
      <c r="F3" s="50" t="s">
        <v>101</v>
      </c>
      <c r="G3" s="53" t="s">
        <v>97</v>
      </c>
      <c r="H3" s="54" t="s">
        <v>98</v>
      </c>
      <c r="I3" s="54" t="s">
        <v>101</v>
      </c>
      <c r="J3" s="56" t="s">
        <v>97</v>
      </c>
      <c r="K3" s="54" t="s">
        <v>98</v>
      </c>
      <c r="L3" s="55" t="s">
        <v>101</v>
      </c>
      <c r="M3" s="53" t="s">
        <v>97</v>
      </c>
      <c r="N3" s="54" t="s">
        <v>98</v>
      </c>
      <c r="O3" s="57" t="s">
        <v>101</v>
      </c>
      <c r="P3" s="154"/>
      <c r="Q3" s="156"/>
    </row>
    <row r="4" spans="1:17" ht="20.399999999999999" customHeight="1" x14ac:dyDescent="0.45">
      <c r="A4" s="138" t="s">
        <v>85</v>
      </c>
      <c r="B4" s="3" t="s">
        <v>29</v>
      </c>
      <c r="C4" s="9">
        <v>33</v>
      </c>
      <c r="D4" s="40">
        <v>29</v>
      </c>
      <c r="E4" s="40">
        <v>1</v>
      </c>
      <c r="F4" s="47">
        <v>3</v>
      </c>
      <c r="G4" s="9">
        <v>2</v>
      </c>
      <c r="H4" s="32">
        <v>1</v>
      </c>
      <c r="I4" s="32">
        <v>0</v>
      </c>
      <c r="J4" s="62">
        <v>3</v>
      </c>
      <c r="K4" s="85"/>
      <c r="L4" s="86"/>
      <c r="M4" s="87">
        <v>1</v>
      </c>
      <c r="N4" s="85"/>
      <c r="O4" s="88"/>
      <c r="P4" s="78">
        <f t="shared" ref="P4:P7" si="0">+J4+K4+L4-M4-N4-O4</f>
        <v>2</v>
      </c>
      <c r="Q4" s="75">
        <f t="shared" ref="Q4:Q7" si="1">+C4+P4</f>
        <v>35</v>
      </c>
    </row>
    <row r="5" spans="1:17" ht="20.399999999999999" customHeight="1" x14ac:dyDescent="0.45">
      <c r="A5" s="140"/>
      <c r="B5" s="4" t="s">
        <v>30</v>
      </c>
      <c r="C5" s="16">
        <v>48</v>
      </c>
      <c r="D5" s="15">
        <v>45</v>
      </c>
      <c r="E5" s="15"/>
      <c r="F5" s="26">
        <v>3</v>
      </c>
      <c r="G5" s="16">
        <v>3</v>
      </c>
      <c r="H5" s="29">
        <v>0</v>
      </c>
      <c r="I5" s="29">
        <v>0</v>
      </c>
      <c r="J5" s="63">
        <v>3</v>
      </c>
      <c r="K5" s="70"/>
      <c r="L5" s="71"/>
      <c r="M5" s="72">
        <v>3</v>
      </c>
      <c r="N5" s="70"/>
      <c r="O5" s="73"/>
      <c r="P5" s="78">
        <f t="shared" si="0"/>
        <v>0</v>
      </c>
      <c r="Q5" s="75">
        <f t="shared" si="1"/>
        <v>48</v>
      </c>
    </row>
    <row r="6" spans="1:17" ht="20.399999999999999" customHeight="1" x14ac:dyDescent="0.45">
      <c r="A6" s="140"/>
      <c r="B6" s="4" t="s">
        <v>31</v>
      </c>
      <c r="C6" s="16">
        <v>39</v>
      </c>
      <c r="D6" s="15">
        <v>28</v>
      </c>
      <c r="E6" s="15">
        <v>8</v>
      </c>
      <c r="F6" s="26">
        <v>3</v>
      </c>
      <c r="G6" s="16">
        <v>2</v>
      </c>
      <c r="H6" s="29">
        <v>0</v>
      </c>
      <c r="I6" s="29">
        <v>0</v>
      </c>
      <c r="J6" s="63">
        <v>3</v>
      </c>
      <c r="K6" s="70"/>
      <c r="L6" s="71"/>
      <c r="M6" s="72">
        <v>3</v>
      </c>
      <c r="N6" s="70">
        <v>1</v>
      </c>
      <c r="O6" s="73"/>
      <c r="P6" s="78">
        <f t="shared" si="0"/>
        <v>-1</v>
      </c>
      <c r="Q6" s="75">
        <f t="shared" si="1"/>
        <v>38</v>
      </c>
    </row>
    <row r="7" spans="1:17" ht="20.399999999999999" customHeight="1" thickBot="1" x14ac:dyDescent="0.5">
      <c r="A7" s="140"/>
      <c r="B7" s="17" t="s">
        <v>32</v>
      </c>
      <c r="C7" s="16">
        <v>26</v>
      </c>
      <c r="D7" s="15">
        <v>16</v>
      </c>
      <c r="E7" s="15">
        <v>4</v>
      </c>
      <c r="F7" s="26">
        <v>6</v>
      </c>
      <c r="G7" s="16">
        <v>0</v>
      </c>
      <c r="H7" s="29">
        <v>0</v>
      </c>
      <c r="I7" s="29">
        <v>1</v>
      </c>
      <c r="J7" s="63">
        <v>1</v>
      </c>
      <c r="K7" s="70"/>
      <c r="L7" s="71"/>
      <c r="M7" s="72">
        <v>1</v>
      </c>
      <c r="N7" s="70"/>
      <c r="O7" s="73"/>
      <c r="P7" s="78">
        <f t="shared" si="0"/>
        <v>0</v>
      </c>
      <c r="Q7" s="75">
        <f t="shared" si="1"/>
        <v>26</v>
      </c>
    </row>
    <row r="8" spans="1:17" ht="20.399999999999999" customHeight="1" thickBot="1" x14ac:dyDescent="0.5">
      <c r="A8" s="140"/>
      <c r="B8" s="13" t="s">
        <v>82</v>
      </c>
      <c r="C8" s="20">
        <f>SUM(C4:C7)</f>
        <v>146</v>
      </c>
      <c r="D8" s="22">
        <f t="shared" ref="D8:Q8" si="2">SUM(D4:D7)</f>
        <v>118</v>
      </c>
      <c r="E8" s="22">
        <f t="shared" si="2"/>
        <v>13</v>
      </c>
      <c r="F8" s="36">
        <f t="shared" si="2"/>
        <v>15</v>
      </c>
      <c r="G8" s="20">
        <f t="shared" si="2"/>
        <v>7</v>
      </c>
      <c r="H8" s="31">
        <f t="shared" si="2"/>
        <v>1</v>
      </c>
      <c r="I8" s="31">
        <f t="shared" si="2"/>
        <v>1</v>
      </c>
      <c r="J8" s="58">
        <f t="shared" si="2"/>
        <v>10</v>
      </c>
      <c r="K8" s="31">
        <f t="shared" si="2"/>
        <v>0</v>
      </c>
      <c r="L8" s="31">
        <f t="shared" si="2"/>
        <v>0</v>
      </c>
      <c r="M8" s="20">
        <f t="shared" si="2"/>
        <v>8</v>
      </c>
      <c r="N8" s="31">
        <f t="shared" si="2"/>
        <v>1</v>
      </c>
      <c r="O8" s="59">
        <f t="shared" si="2"/>
        <v>0</v>
      </c>
      <c r="P8" s="36">
        <f t="shared" si="2"/>
        <v>1</v>
      </c>
      <c r="Q8" s="27">
        <f t="shared" si="2"/>
        <v>147</v>
      </c>
    </row>
    <row r="9" spans="1:17" ht="20.399999999999999" customHeight="1" x14ac:dyDescent="0.45">
      <c r="A9" s="138" t="s">
        <v>86</v>
      </c>
      <c r="B9" s="5" t="s">
        <v>33</v>
      </c>
      <c r="C9" s="16">
        <v>57</v>
      </c>
      <c r="D9" s="15">
        <v>36</v>
      </c>
      <c r="E9" s="15">
        <v>13</v>
      </c>
      <c r="F9" s="26">
        <v>8</v>
      </c>
      <c r="G9" s="16">
        <v>5</v>
      </c>
      <c r="H9" s="29">
        <v>10</v>
      </c>
      <c r="I9" s="29">
        <v>5</v>
      </c>
      <c r="J9" s="63">
        <v>4</v>
      </c>
      <c r="K9" s="70">
        <v>7</v>
      </c>
      <c r="L9" s="71"/>
      <c r="M9" s="72">
        <v>2</v>
      </c>
      <c r="N9" s="70"/>
      <c r="O9" s="73"/>
      <c r="P9" s="78">
        <f t="shared" ref="P9:P12" si="3">+J9+K9+L9-M9-N9-O9</f>
        <v>9</v>
      </c>
      <c r="Q9" s="75">
        <f t="shared" ref="Q9:Q12" si="4">+C9+P9</f>
        <v>66</v>
      </c>
    </row>
    <row r="10" spans="1:17" ht="20.399999999999999" customHeight="1" x14ac:dyDescent="0.45">
      <c r="A10" s="140"/>
      <c r="B10" s="4" t="s">
        <v>34</v>
      </c>
      <c r="C10" s="16">
        <v>78</v>
      </c>
      <c r="D10" s="15">
        <v>52</v>
      </c>
      <c r="E10" s="15">
        <v>10</v>
      </c>
      <c r="F10" s="26">
        <v>16</v>
      </c>
      <c r="G10" s="16">
        <v>1</v>
      </c>
      <c r="H10" s="29">
        <v>0</v>
      </c>
      <c r="I10" s="29">
        <v>0</v>
      </c>
      <c r="J10" s="63">
        <v>1</v>
      </c>
      <c r="K10" s="70"/>
      <c r="L10" s="71"/>
      <c r="M10" s="72">
        <v>2</v>
      </c>
      <c r="N10" s="70"/>
      <c r="O10" s="73"/>
      <c r="P10" s="78">
        <f t="shared" si="3"/>
        <v>-1</v>
      </c>
      <c r="Q10" s="75">
        <f t="shared" si="4"/>
        <v>77</v>
      </c>
    </row>
    <row r="11" spans="1:17" ht="20.399999999999999" customHeight="1" x14ac:dyDescent="0.45">
      <c r="A11" s="140"/>
      <c r="B11" s="4" t="s">
        <v>35</v>
      </c>
      <c r="C11" s="16">
        <v>31</v>
      </c>
      <c r="D11" s="15">
        <v>29</v>
      </c>
      <c r="E11" s="15"/>
      <c r="F11" s="26">
        <v>2</v>
      </c>
      <c r="G11" s="16">
        <v>1</v>
      </c>
      <c r="H11" s="29">
        <v>0</v>
      </c>
      <c r="I11" s="29">
        <v>0</v>
      </c>
      <c r="J11" s="63">
        <v>1</v>
      </c>
      <c r="K11" s="70"/>
      <c r="L11" s="71"/>
      <c r="M11" s="72"/>
      <c r="N11" s="70"/>
      <c r="O11" s="73"/>
      <c r="P11" s="78">
        <f t="shared" si="3"/>
        <v>1</v>
      </c>
      <c r="Q11" s="75">
        <f t="shared" si="4"/>
        <v>32</v>
      </c>
    </row>
    <row r="12" spans="1:17" ht="20.399999999999999" customHeight="1" thickBot="1" x14ac:dyDescent="0.5">
      <c r="A12" s="140"/>
      <c r="B12" s="17" t="s">
        <v>36</v>
      </c>
      <c r="C12" s="16">
        <v>28</v>
      </c>
      <c r="D12" s="15">
        <v>28</v>
      </c>
      <c r="E12" s="15"/>
      <c r="F12" s="26"/>
      <c r="G12" s="16">
        <v>0</v>
      </c>
      <c r="H12" s="29">
        <v>0</v>
      </c>
      <c r="I12" s="29">
        <v>0</v>
      </c>
      <c r="J12" s="63">
        <v>1</v>
      </c>
      <c r="K12" s="70"/>
      <c r="L12" s="71"/>
      <c r="M12" s="72">
        <v>2</v>
      </c>
      <c r="N12" s="70"/>
      <c r="O12" s="73"/>
      <c r="P12" s="78">
        <f t="shared" si="3"/>
        <v>-1</v>
      </c>
      <c r="Q12" s="75">
        <f t="shared" si="4"/>
        <v>27</v>
      </c>
    </row>
    <row r="13" spans="1:17" ht="20.399999999999999" customHeight="1" thickBot="1" x14ac:dyDescent="0.5">
      <c r="A13" s="139"/>
      <c r="B13" s="13" t="s">
        <v>82</v>
      </c>
      <c r="C13" s="20">
        <f>SUM(C9:C12)</f>
        <v>194</v>
      </c>
      <c r="D13" s="22">
        <f t="shared" ref="D13:Q13" si="5">SUM(D9:D12)</f>
        <v>145</v>
      </c>
      <c r="E13" s="22">
        <f t="shared" si="5"/>
        <v>23</v>
      </c>
      <c r="F13" s="36">
        <f t="shared" si="5"/>
        <v>26</v>
      </c>
      <c r="G13" s="20">
        <f t="shared" si="5"/>
        <v>7</v>
      </c>
      <c r="H13" s="31">
        <f t="shared" si="5"/>
        <v>10</v>
      </c>
      <c r="I13" s="31">
        <f t="shared" si="5"/>
        <v>5</v>
      </c>
      <c r="J13" s="58">
        <f t="shared" si="5"/>
        <v>7</v>
      </c>
      <c r="K13" s="31">
        <f t="shared" si="5"/>
        <v>7</v>
      </c>
      <c r="L13" s="31">
        <f t="shared" si="5"/>
        <v>0</v>
      </c>
      <c r="M13" s="20">
        <f t="shared" si="5"/>
        <v>6</v>
      </c>
      <c r="N13" s="31">
        <f t="shared" si="5"/>
        <v>0</v>
      </c>
      <c r="O13" s="59">
        <f t="shared" si="5"/>
        <v>0</v>
      </c>
      <c r="P13" s="36">
        <f t="shared" si="5"/>
        <v>8</v>
      </c>
      <c r="Q13" s="27">
        <f t="shared" si="5"/>
        <v>202</v>
      </c>
    </row>
    <row r="14" spans="1:17" ht="20.399999999999999" customHeight="1" x14ac:dyDescent="0.45">
      <c r="A14" s="138" t="s">
        <v>87</v>
      </c>
      <c r="B14" s="138" t="s">
        <v>88</v>
      </c>
      <c r="C14" s="141">
        <f>+C8+C13</f>
        <v>340</v>
      </c>
      <c r="D14" s="157">
        <f t="shared" ref="D14:Q14" si="6">+D8+D13</f>
        <v>263</v>
      </c>
      <c r="E14" s="157">
        <f t="shared" si="6"/>
        <v>36</v>
      </c>
      <c r="F14" s="159">
        <f t="shared" si="6"/>
        <v>41</v>
      </c>
      <c r="G14" s="141">
        <f t="shared" si="6"/>
        <v>14</v>
      </c>
      <c r="H14" s="157">
        <f t="shared" si="6"/>
        <v>11</v>
      </c>
      <c r="I14" s="143">
        <f t="shared" si="6"/>
        <v>6</v>
      </c>
      <c r="J14" s="164">
        <f t="shared" si="6"/>
        <v>17</v>
      </c>
      <c r="K14" s="157">
        <f t="shared" si="6"/>
        <v>7</v>
      </c>
      <c r="L14" s="143">
        <f t="shared" si="6"/>
        <v>0</v>
      </c>
      <c r="M14" s="141">
        <f t="shared" si="6"/>
        <v>14</v>
      </c>
      <c r="N14" s="157">
        <f t="shared" si="6"/>
        <v>1</v>
      </c>
      <c r="O14" s="166">
        <f t="shared" si="6"/>
        <v>0</v>
      </c>
      <c r="P14" s="161">
        <f t="shared" si="6"/>
        <v>9</v>
      </c>
      <c r="Q14" s="145">
        <f t="shared" si="6"/>
        <v>349</v>
      </c>
    </row>
    <row r="15" spans="1:17" ht="20.399999999999999" customHeight="1" thickBot="1" x14ac:dyDescent="0.5">
      <c r="A15" s="139"/>
      <c r="B15" s="139"/>
      <c r="C15" s="142"/>
      <c r="D15" s="158"/>
      <c r="E15" s="158"/>
      <c r="F15" s="160"/>
      <c r="G15" s="142"/>
      <c r="H15" s="158"/>
      <c r="I15" s="144"/>
      <c r="J15" s="165"/>
      <c r="K15" s="158"/>
      <c r="L15" s="144"/>
      <c r="M15" s="142"/>
      <c r="N15" s="158"/>
      <c r="O15" s="167"/>
      <c r="P15" s="162"/>
      <c r="Q15" s="146"/>
    </row>
    <row r="16" spans="1:17" ht="20.399999999999999" customHeight="1" x14ac:dyDescent="0.45"/>
    <row r="17" spans="1:7" ht="24" customHeight="1" x14ac:dyDescent="0.45">
      <c r="D17" s="1"/>
      <c r="E17" s="1"/>
    </row>
    <row r="18" spans="1:7" ht="37.049999999999997" customHeight="1" x14ac:dyDescent="0.45">
      <c r="A18" s="23"/>
      <c r="B18" s="23"/>
      <c r="C18" s="23"/>
      <c r="D18" s="23"/>
      <c r="E18" s="23"/>
      <c r="F18" s="23"/>
      <c r="G18" s="23"/>
    </row>
    <row r="19" spans="1:7" ht="24" customHeight="1" x14ac:dyDescent="0.45">
      <c r="A19" s="24"/>
      <c r="B19" s="24"/>
      <c r="C19" s="24"/>
      <c r="D19" s="24"/>
      <c r="E19" s="24"/>
      <c r="F19" s="24"/>
      <c r="G19" s="24"/>
    </row>
    <row r="20" spans="1:7" ht="24" customHeight="1" x14ac:dyDescent="0.45">
      <c r="A20" s="25"/>
      <c r="B20" s="25"/>
      <c r="C20" s="25"/>
      <c r="D20" s="25"/>
      <c r="E20" s="25"/>
      <c r="F20" s="25"/>
      <c r="G20" s="25"/>
    </row>
    <row r="21" spans="1:7" ht="24" customHeight="1" x14ac:dyDescent="0.45"/>
    <row r="22" spans="1:7" ht="24" customHeight="1" x14ac:dyDescent="0.45"/>
  </sheetData>
  <mergeCells count="28">
    <mergeCell ref="G2:I2"/>
    <mergeCell ref="M14:M15"/>
    <mergeCell ref="N14:N15"/>
    <mergeCell ref="O14:O15"/>
    <mergeCell ref="P14:P15"/>
    <mergeCell ref="Q14:Q15"/>
    <mergeCell ref="G14:G15"/>
    <mergeCell ref="I14:I15"/>
    <mergeCell ref="J14:J15"/>
    <mergeCell ref="K14:K15"/>
    <mergeCell ref="L14:L15"/>
    <mergeCell ref="H14:H15"/>
    <mergeCell ref="A1:Q1"/>
    <mergeCell ref="D14:D15"/>
    <mergeCell ref="E14:E15"/>
    <mergeCell ref="F14:F15"/>
    <mergeCell ref="A2:A3"/>
    <mergeCell ref="B2:B3"/>
    <mergeCell ref="C2:F2"/>
    <mergeCell ref="A14:A15"/>
    <mergeCell ref="B14:B15"/>
    <mergeCell ref="A4:A8"/>
    <mergeCell ref="A9:A13"/>
    <mergeCell ref="C14:C15"/>
    <mergeCell ref="J2:L2"/>
    <mergeCell ref="M2:O2"/>
    <mergeCell ref="P2:P3"/>
    <mergeCell ref="Q2:Q3"/>
  </mergeCells>
  <phoneticPr fontId="2"/>
  <pageMargins left="0.7" right="0.7" top="0.75" bottom="0.75" header="0.3" footer="0.3"/>
  <pageSetup paperSize="9" scale="95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97CAE-D89B-4C9F-A54E-ED9A8ECF9A4C}">
  <dimension ref="A1:Q26"/>
  <sheetViews>
    <sheetView tabSelected="1" zoomScaleNormal="100" workbookViewId="0">
      <selection sqref="A1:Q1"/>
    </sheetView>
  </sheetViews>
  <sheetFormatPr defaultRowHeight="19.8" x14ac:dyDescent="0.45"/>
  <cols>
    <col min="1" max="2" width="8.69921875" customWidth="1"/>
    <col min="3" max="3" width="8.69921875" style="115" customWidth="1"/>
    <col min="4" max="16" width="8.69921875" customWidth="1"/>
    <col min="17" max="17" width="8.69921875" style="117" customWidth="1"/>
  </cols>
  <sheetData>
    <row r="1" spans="1:17" ht="49.95" customHeight="1" thickBot="1" x14ac:dyDescent="0.5">
      <c r="A1" s="172" t="s">
        <v>123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ht="24" customHeight="1" thickBot="1" x14ac:dyDescent="0.5">
      <c r="A2" s="138" t="s">
        <v>102</v>
      </c>
      <c r="B2" s="138" t="s">
        <v>103</v>
      </c>
      <c r="C2" s="208" t="s">
        <v>89</v>
      </c>
      <c r="D2" s="209"/>
      <c r="E2" s="209"/>
      <c r="F2" s="210"/>
      <c r="G2" s="208" t="s">
        <v>93</v>
      </c>
      <c r="H2" s="209"/>
      <c r="I2" s="209"/>
      <c r="J2" s="211" t="s">
        <v>90</v>
      </c>
      <c r="K2" s="209"/>
      <c r="L2" s="210"/>
      <c r="M2" s="208" t="s">
        <v>91</v>
      </c>
      <c r="N2" s="209"/>
      <c r="O2" s="212"/>
      <c r="P2" s="161" t="s">
        <v>92</v>
      </c>
      <c r="Q2" s="213" t="s">
        <v>100</v>
      </c>
    </row>
    <row r="3" spans="1:17" ht="24" customHeight="1" thickBot="1" x14ac:dyDescent="0.5">
      <c r="A3" s="139"/>
      <c r="B3" s="139"/>
      <c r="C3" s="107" t="s">
        <v>99</v>
      </c>
      <c r="D3" s="108" t="s">
        <v>97</v>
      </c>
      <c r="E3" s="108" t="s">
        <v>98</v>
      </c>
      <c r="F3" s="109" t="s">
        <v>101</v>
      </c>
      <c r="G3" s="107" t="s">
        <v>97</v>
      </c>
      <c r="H3" s="110" t="s">
        <v>98</v>
      </c>
      <c r="I3" s="110" t="s">
        <v>101</v>
      </c>
      <c r="J3" s="111" t="s">
        <v>97</v>
      </c>
      <c r="K3" s="110" t="s">
        <v>98</v>
      </c>
      <c r="L3" s="112" t="s">
        <v>101</v>
      </c>
      <c r="M3" s="107" t="s">
        <v>97</v>
      </c>
      <c r="N3" s="110" t="s">
        <v>98</v>
      </c>
      <c r="O3" s="113" t="s">
        <v>101</v>
      </c>
      <c r="P3" s="162"/>
      <c r="Q3" s="214"/>
    </row>
    <row r="4" spans="1:17" ht="24" customHeight="1" x14ac:dyDescent="0.45">
      <c r="A4" s="138" t="s">
        <v>73</v>
      </c>
      <c r="B4" s="102" t="s">
        <v>85</v>
      </c>
      <c r="C4" s="72">
        <v>203</v>
      </c>
      <c r="D4" s="77">
        <v>137</v>
      </c>
      <c r="E4" s="77">
        <v>45</v>
      </c>
      <c r="F4" s="78">
        <v>21</v>
      </c>
      <c r="G4" s="72">
        <v>20</v>
      </c>
      <c r="H4" s="70">
        <v>0</v>
      </c>
      <c r="I4" s="70">
        <v>0</v>
      </c>
      <c r="J4" s="63">
        <v>18</v>
      </c>
      <c r="K4" s="70">
        <v>1</v>
      </c>
      <c r="L4" s="71">
        <v>0</v>
      </c>
      <c r="M4" s="72">
        <v>10</v>
      </c>
      <c r="N4" s="70">
        <v>1</v>
      </c>
      <c r="O4" s="73">
        <v>0</v>
      </c>
      <c r="P4" s="78">
        <f t="shared" ref="P4:P5" si="0">+J4+K4+L4-M4-N4-O4</f>
        <v>8</v>
      </c>
      <c r="Q4" s="75">
        <f t="shared" ref="Q4:Q5" si="1">+C4+P4</f>
        <v>211</v>
      </c>
    </row>
    <row r="5" spans="1:17" ht="24" customHeight="1" thickBot="1" x14ac:dyDescent="0.5">
      <c r="A5" s="140"/>
      <c r="B5" s="106" t="s">
        <v>86</v>
      </c>
      <c r="C5" s="72">
        <v>282</v>
      </c>
      <c r="D5" s="77">
        <v>243</v>
      </c>
      <c r="E5" s="77">
        <v>24</v>
      </c>
      <c r="F5" s="78">
        <v>15</v>
      </c>
      <c r="G5" s="72">
        <v>22</v>
      </c>
      <c r="H5" s="70">
        <v>0</v>
      </c>
      <c r="I5" s="70">
        <v>0</v>
      </c>
      <c r="J5" s="63">
        <v>51</v>
      </c>
      <c r="K5" s="70">
        <v>2</v>
      </c>
      <c r="L5" s="71">
        <v>0</v>
      </c>
      <c r="M5" s="72">
        <v>22</v>
      </c>
      <c r="N5" s="70">
        <v>6</v>
      </c>
      <c r="O5" s="73">
        <v>0</v>
      </c>
      <c r="P5" s="78">
        <f t="shared" si="0"/>
        <v>25</v>
      </c>
      <c r="Q5" s="75">
        <f t="shared" si="1"/>
        <v>307</v>
      </c>
    </row>
    <row r="6" spans="1:17" ht="24" customHeight="1" thickBot="1" x14ac:dyDescent="0.5">
      <c r="A6" s="139"/>
      <c r="B6" s="104" t="s">
        <v>72</v>
      </c>
      <c r="C6" s="20">
        <f>SUM(C4:C5)</f>
        <v>485</v>
      </c>
      <c r="D6" s="22">
        <f t="shared" ref="D6:Q6" si="2">SUM(D4:D5)</f>
        <v>380</v>
      </c>
      <c r="E6" s="22">
        <f t="shared" si="2"/>
        <v>69</v>
      </c>
      <c r="F6" s="36">
        <f t="shared" si="2"/>
        <v>36</v>
      </c>
      <c r="G6" s="20">
        <f t="shared" si="2"/>
        <v>42</v>
      </c>
      <c r="H6" s="31">
        <f t="shared" si="2"/>
        <v>0</v>
      </c>
      <c r="I6" s="31">
        <f t="shared" si="2"/>
        <v>0</v>
      </c>
      <c r="J6" s="58">
        <f t="shared" si="2"/>
        <v>69</v>
      </c>
      <c r="K6" s="31">
        <f t="shared" si="2"/>
        <v>3</v>
      </c>
      <c r="L6" s="31">
        <f t="shared" si="2"/>
        <v>0</v>
      </c>
      <c r="M6" s="20">
        <f t="shared" si="2"/>
        <v>32</v>
      </c>
      <c r="N6" s="31">
        <f t="shared" si="2"/>
        <v>7</v>
      </c>
      <c r="O6" s="59">
        <f t="shared" si="2"/>
        <v>0</v>
      </c>
      <c r="P6" s="36">
        <f t="shared" si="2"/>
        <v>33</v>
      </c>
      <c r="Q6" s="27">
        <f t="shared" si="2"/>
        <v>518</v>
      </c>
    </row>
    <row r="7" spans="1:17" ht="24" customHeight="1" x14ac:dyDescent="0.45">
      <c r="A7" s="138" t="s">
        <v>104</v>
      </c>
      <c r="B7" s="102" t="s">
        <v>85</v>
      </c>
      <c r="C7" s="72">
        <v>296</v>
      </c>
      <c r="D7" s="77">
        <v>198</v>
      </c>
      <c r="E7" s="77">
        <v>53</v>
      </c>
      <c r="F7" s="78">
        <v>45</v>
      </c>
      <c r="G7" s="72">
        <v>25</v>
      </c>
      <c r="H7" s="70">
        <v>5</v>
      </c>
      <c r="I7" s="70">
        <v>5</v>
      </c>
      <c r="J7" s="63">
        <v>11</v>
      </c>
      <c r="K7" s="70">
        <v>0</v>
      </c>
      <c r="L7" s="71">
        <v>0</v>
      </c>
      <c r="M7" s="72">
        <v>17</v>
      </c>
      <c r="N7" s="70">
        <v>1</v>
      </c>
      <c r="O7" s="73">
        <v>0</v>
      </c>
      <c r="P7" s="78">
        <f t="shared" ref="P7:P8" si="3">+J7+K7+L7-M7-N7-O7</f>
        <v>-7</v>
      </c>
      <c r="Q7" s="75">
        <f t="shared" ref="Q7:Q8" si="4">+C7+P7</f>
        <v>289</v>
      </c>
    </row>
    <row r="8" spans="1:17" ht="24" customHeight="1" thickBot="1" x14ac:dyDescent="0.5">
      <c r="A8" s="140"/>
      <c r="B8" s="106" t="s">
        <v>86</v>
      </c>
      <c r="C8" s="72">
        <v>246</v>
      </c>
      <c r="D8" s="77">
        <v>184</v>
      </c>
      <c r="E8" s="77">
        <v>33</v>
      </c>
      <c r="F8" s="78">
        <v>29</v>
      </c>
      <c r="G8" s="72">
        <v>25</v>
      </c>
      <c r="H8" s="70">
        <v>2</v>
      </c>
      <c r="I8" s="70">
        <v>3</v>
      </c>
      <c r="J8" s="63">
        <v>41</v>
      </c>
      <c r="K8" s="70">
        <v>0</v>
      </c>
      <c r="L8" s="71">
        <v>0</v>
      </c>
      <c r="M8" s="72">
        <v>14</v>
      </c>
      <c r="N8" s="70">
        <v>1</v>
      </c>
      <c r="O8" s="73">
        <v>0</v>
      </c>
      <c r="P8" s="78">
        <f t="shared" si="3"/>
        <v>26</v>
      </c>
      <c r="Q8" s="75">
        <f t="shared" si="4"/>
        <v>272</v>
      </c>
    </row>
    <row r="9" spans="1:17" ht="24" customHeight="1" thickBot="1" x14ac:dyDescent="0.5">
      <c r="A9" s="139"/>
      <c r="B9" s="104" t="s">
        <v>72</v>
      </c>
      <c r="C9" s="20">
        <f>SUM(C7:C8)</f>
        <v>542</v>
      </c>
      <c r="D9" s="22">
        <f t="shared" ref="D9:Q9" si="5">SUM(D7:D8)</f>
        <v>382</v>
      </c>
      <c r="E9" s="22">
        <f t="shared" si="5"/>
        <v>86</v>
      </c>
      <c r="F9" s="36">
        <f t="shared" si="5"/>
        <v>74</v>
      </c>
      <c r="G9" s="20">
        <f t="shared" si="5"/>
        <v>50</v>
      </c>
      <c r="H9" s="31">
        <f t="shared" si="5"/>
        <v>7</v>
      </c>
      <c r="I9" s="31">
        <f t="shared" si="5"/>
        <v>8</v>
      </c>
      <c r="J9" s="58">
        <f t="shared" si="5"/>
        <v>52</v>
      </c>
      <c r="K9" s="31">
        <f t="shared" si="5"/>
        <v>0</v>
      </c>
      <c r="L9" s="31">
        <f t="shared" si="5"/>
        <v>0</v>
      </c>
      <c r="M9" s="20">
        <f t="shared" si="5"/>
        <v>31</v>
      </c>
      <c r="N9" s="31">
        <f t="shared" si="5"/>
        <v>2</v>
      </c>
      <c r="O9" s="59">
        <f t="shared" si="5"/>
        <v>0</v>
      </c>
      <c r="P9" s="36">
        <f t="shared" si="5"/>
        <v>19</v>
      </c>
      <c r="Q9" s="27">
        <f t="shared" si="5"/>
        <v>561</v>
      </c>
    </row>
    <row r="10" spans="1:17" ht="24" customHeight="1" x14ac:dyDescent="0.45">
      <c r="A10" s="138" t="s">
        <v>105</v>
      </c>
      <c r="B10" s="102" t="s">
        <v>85</v>
      </c>
      <c r="C10" s="72">
        <v>152</v>
      </c>
      <c r="D10" s="77">
        <v>130</v>
      </c>
      <c r="E10" s="77">
        <v>9</v>
      </c>
      <c r="F10" s="78">
        <v>13</v>
      </c>
      <c r="G10" s="72">
        <v>14</v>
      </c>
      <c r="H10" s="70">
        <v>1</v>
      </c>
      <c r="I10" s="70">
        <v>0</v>
      </c>
      <c r="J10" s="63">
        <v>6</v>
      </c>
      <c r="K10" s="70">
        <v>0</v>
      </c>
      <c r="L10" s="71">
        <v>0</v>
      </c>
      <c r="M10" s="72">
        <v>4</v>
      </c>
      <c r="N10" s="70">
        <v>1</v>
      </c>
      <c r="O10" s="73">
        <v>0</v>
      </c>
      <c r="P10" s="78">
        <f t="shared" ref="P10:P11" si="6">+J10+K10+L10-M10-N10-O10</f>
        <v>1</v>
      </c>
      <c r="Q10" s="75">
        <f t="shared" ref="Q10:Q11" si="7">+C10+P10</f>
        <v>153</v>
      </c>
    </row>
    <row r="11" spans="1:17" ht="24" customHeight="1" thickBot="1" x14ac:dyDescent="0.5">
      <c r="A11" s="140"/>
      <c r="B11" s="106" t="s">
        <v>86</v>
      </c>
      <c r="C11" s="72">
        <v>114</v>
      </c>
      <c r="D11" s="77">
        <v>87</v>
      </c>
      <c r="E11" s="77">
        <v>9</v>
      </c>
      <c r="F11" s="78">
        <v>18</v>
      </c>
      <c r="G11" s="72">
        <v>12</v>
      </c>
      <c r="H11" s="70">
        <v>3</v>
      </c>
      <c r="I11" s="70">
        <v>3</v>
      </c>
      <c r="J11" s="63">
        <v>6</v>
      </c>
      <c r="K11" s="70">
        <v>0</v>
      </c>
      <c r="L11" s="71">
        <v>0</v>
      </c>
      <c r="M11" s="72">
        <v>10</v>
      </c>
      <c r="N11" s="70">
        <v>0</v>
      </c>
      <c r="O11" s="73">
        <v>0</v>
      </c>
      <c r="P11" s="78">
        <f t="shared" si="6"/>
        <v>-4</v>
      </c>
      <c r="Q11" s="75">
        <f t="shared" si="7"/>
        <v>110</v>
      </c>
    </row>
    <row r="12" spans="1:17" ht="24" customHeight="1" thickBot="1" x14ac:dyDescent="0.5">
      <c r="A12" s="139"/>
      <c r="B12" s="104" t="s">
        <v>72</v>
      </c>
      <c r="C12" s="20">
        <f>SUM(C10:C11)</f>
        <v>266</v>
      </c>
      <c r="D12" s="22">
        <f t="shared" ref="D12:Q12" si="8">SUM(D10:D11)</f>
        <v>217</v>
      </c>
      <c r="E12" s="22">
        <f t="shared" si="8"/>
        <v>18</v>
      </c>
      <c r="F12" s="36">
        <f t="shared" si="8"/>
        <v>31</v>
      </c>
      <c r="G12" s="20">
        <f t="shared" si="8"/>
        <v>26</v>
      </c>
      <c r="H12" s="31">
        <f t="shared" si="8"/>
        <v>4</v>
      </c>
      <c r="I12" s="31">
        <f t="shared" si="8"/>
        <v>3</v>
      </c>
      <c r="J12" s="58">
        <f t="shared" si="8"/>
        <v>12</v>
      </c>
      <c r="K12" s="31">
        <f t="shared" si="8"/>
        <v>0</v>
      </c>
      <c r="L12" s="31">
        <f t="shared" si="8"/>
        <v>0</v>
      </c>
      <c r="M12" s="20">
        <f t="shared" si="8"/>
        <v>14</v>
      </c>
      <c r="N12" s="31">
        <f t="shared" si="8"/>
        <v>1</v>
      </c>
      <c r="O12" s="59">
        <f t="shared" si="8"/>
        <v>0</v>
      </c>
      <c r="P12" s="36">
        <f t="shared" si="8"/>
        <v>-3</v>
      </c>
      <c r="Q12" s="27">
        <f t="shared" si="8"/>
        <v>263</v>
      </c>
    </row>
    <row r="13" spans="1:17" ht="24" customHeight="1" x14ac:dyDescent="0.45">
      <c r="A13" s="138" t="s">
        <v>106</v>
      </c>
      <c r="B13" s="102" t="s">
        <v>85</v>
      </c>
      <c r="C13" s="72">
        <v>236</v>
      </c>
      <c r="D13" s="77">
        <v>188</v>
      </c>
      <c r="E13" s="77">
        <v>21</v>
      </c>
      <c r="F13" s="78">
        <v>27</v>
      </c>
      <c r="G13" s="72">
        <v>14</v>
      </c>
      <c r="H13" s="70">
        <v>0</v>
      </c>
      <c r="I13" s="70">
        <v>0</v>
      </c>
      <c r="J13" s="63">
        <v>16</v>
      </c>
      <c r="K13" s="70">
        <v>0</v>
      </c>
      <c r="L13" s="71">
        <v>0</v>
      </c>
      <c r="M13" s="72">
        <v>12</v>
      </c>
      <c r="N13" s="70">
        <v>1</v>
      </c>
      <c r="O13" s="73">
        <v>0</v>
      </c>
      <c r="P13" s="78">
        <f t="shared" ref="P13:P14" si="9">+J13+K13+L13-M13-N13-O13</f>
        <v>3</v>
      </c>
      <c r="Q13" s="75">
        <f t="shared" ref="Q13:Q14" si="10">+C13+P13</f>
        <v>239</v>
      </c>
    </row>
    <row r="14" spans="1:17" ht="24" customHeight="1" thickBot="1" x14ac:dyDescent="0.5">
      <c r="A14" s="140"/>
      <c r="B14" s="106" t="s">
        <v>86</v>
      </c>
      <c r="C14" s="72">
        <v>113</v>
      </c>
      <c r="D14" s="77">
        <v>85</v>
      </c>
      <c r="E14" s="77">
        <v>25</v>
      </c>
      <c r="F14" s="78">
        <v>3</v>
      </c>
      <c r="G14" s="72">
        <v>6</v>
      </c>
      <c r="H14" s="70">
        <v>1</v>
      </c>
      <c r="I14" s="70">
        <v>0</v>
      </c>
      <c r="J14" s="63">
        <v>6</v>
      </c>
      <c r="K14" s="70">
        <v>0</v>
      </c>
      <c r="L14" s="71">
        <v>0</v>
      </c>
      <c r="M14" s="72">
        <v>1</v>
      </c>
      <c r="N14" s="70">
        <v>0</v>
      </c>
      <c r="O14" s="73">
        <v>0</v>
      </c>
      <c r="P14" s="78">
        <f t="shared" si="9"/>
        <v>5</v>
      </c>
      <c r="Q14" s="75">
        <f t="shared" si="10"/>
        <v>118</v>
      </c>
    </row>
    <row r="15" spans="1:17" ht="24" customHeight="1" thickBot="1" x14ac:dyDescent="0.5">
      <c r="A15" s="139"/>
      <c r="B15" s="104" t="s">
        <v>72</v>
      </c>
      <c r="C15" s="20">
        <f>SUM(C13:C14)</f>
        <v>349</v>
      </c>
      <c r="D15" s="22">
        <f t="shared" ref="D15:Q15" si="11">SUM(D13:D14)</f>
        <v>273</v>
      </c>
      <c r="E15" s="22">
        <f t="shared" si="11"/>
        <v>46</v>
      </c>
      <c r="F15" s="36">
        <f t="shared" si="11"/>
        <v>30</v>
      </c>
      <c r="G15" s="20">
        <f t="shared" si="11"/>
        <v>20</v>
      </c>
      <c r="H15" s="31">
        <f t="shared" si="11"/>
        <v>1</v>
      </c>
      <c r="I15" s="31">
        <f t="shared" si="11"/>
        <v>0</v>
      </c>
      <c r="J15" s="58">
        <f t="shared" si="11"/>
        <v>22</v>
      </c>
      <c r="K15" s="31">
        <f t="shared" si="11"/>
        <v>0</v>
      </c>
      <c r="L15" s="31">
        <f t="shared" si="11"/>
        <v>0</v>
      </c>
      <c r="M15" s="20">
        <f t="shared" si="11"/>
        <v>13</v>
      </c>
      <c r="N15" s="31">
        <f t="shared" si="11"/>
        <v>1</v>
      </c>
      <c r="O15" s="59">
        <f t="shared" si="11"/>
        <v>0</v>
      </c>
      <c r="P15" s="36">
        <f t="shared" si="11"/>
        <v>8</v>
      </c>
      <c r="Q15" s="27">
        <f t="shared" si="11"/>
        <v>357</v>
      </c>
    </row>
    <row r="16" spans="1:17" ht="24" customHeight="1" x14ac:dyDescent="0.45">
      <c r="A16" s="138" t="s">
        <v>84</v>
      </c>
      <c r="B16" s="102" t="s">
        <v>85</v>
      </c>
      <c r="C16" s="72">
        <v>157</v>
      </c>
      <c r="D16" s="77">
        <v>128</v>
      </c>
      <c r="E16" s="77">
        <v>25</v>
      </c>
      <c r="F16" s="78">
        <v>4</v>
      </c>
      <c r="G16" s="72">
        <v>10</v>
      </c>
      <c r="H16" s="70">
        <v>0</v>
      </c>
      <c r="I16" s="70">
        <v>0</v>
      </c>
      <c r="J16" s="63">
        <v>10</v>
      </c>
      <c r="K16" s="70">
        <v>1</v>
      </c>
      <c r="L16" s="71">
        <v>0</v>
      </c>
      <c r="M16" s="72">
        <v>4</v>
      </c>
      <c r="N16" s="70">
        <v>3</v>
      </c>
      <c r="O16" s="73">
        <v>0</v>
      </c>
      <c r="P16" s="78">
        <f t="shared" ref="P16:P17" si="12">+J16+K16+L16-M16-N16-O16</f>
        <v>4</v>
      </c>
      <c r="Q16" s="75">
        <f t="shared" ref="Q16:Q17" si="13">+C16+P16</f>
        <v>161</v>
      </c>
    </row>
    <row r="17" spans="1:17" ht="24" customHeight="1" thickBot="1" x14ac:dyDescent="0.5">
      <c r="A17" s="140"/>
      <c r="B17" s="106" t="s">
        <v>107</v>
      </c>
      <c r="C17" s="72">
        <v>191</v>
      </c>
      <c r="D17" s="77">
        <v>171</v>
      </c>
      <c r="E17" s="77">
        <v>16</v>
      </c>
      <c r="F17" s="78">
        <v>4</v>
      </c>
      <c r="G17" s="72">
        <v>7</v>
      </c>
      <c r="H17" s="70">
        <v>2</v>
      </c>
      <c r="I17" s="70">
        <v>0</v>
      </c>
      <c r="J17" s="63">
        <v>6</v>
      </c>
      <c r="K17" s="70">
        <v>2</v>
      </c>
      <c r="L17" s="71">
        <v>0</v>
      </c>
      <c r="M17" s="72">
        <v>11</v>
      </c>
      <c r="N17" s="70">
        <v>0</v>
      </c>
      <c r="O17" s="73">
        <v>0</v>
      </c>
      <c r="P17" s="78">
        <f t="shared" si="12"/>
        <v>-3</v>
      </c>
      <c r="Q17" s="75">
        <f t="shared" si="13"/>
        <v>188</v>
      </c>
    </row>
    <row r="18" spans="1:17" ht="24" customHeight="1" thickBot="1" x14ac:dyDescent="0.5">
      <c r="A18" s="139"/>
      <c r="B18" s="13" t="s">
        <v>72</v>
      </c>
      <c r="C18" s="20">
        <f>SUM(C16:C17)</f>
        <v>348</v>
      </c>
      <c r="D18" s="22">
        <f t="shared" ref="D18:Q18" si="14">SUM(D16:D17)</f>
        <v>299</v>
      </c>
      <c r="E18" s="22">
        <f t="shared" si="14"/>
        <v>41</v>
      </c>
      <c r="F18" s="36">
        <f t="shared" si="14"/>
        <v>8</v>
      </c>
      <c r="G18" s="20">
        <f t="shared" si="14"/>
        <v>17</v>
      </c>
      <c r="H18" s="31">
        <f t="shared" si="14"/>
        <v>2</v>
      </c>
      <c r="I18" s="31">
        <f t="shared" si="14"/>
        <v>0</v>
      </c>
      <c r="J18" s="58">
        <f t="shared" si="14"/>
        <v>16</v>
      </c>
      <c r="K18" s="31">
        <f t="shared" si="14"/>
        <v>3</v>
      </c>
      <c r="L18" s="31">
        <f t="shared" si="14"/>
        <v>0</v>
      </c>
      <c r="M18" s="20">
        <f t="shared" si="14"/>
        <v>15</v>
      </c>
      <c r="N18" s="31">
        <f t="shared" si="14"/>
        <v>3</v>
      </c>
      <c r="O18" s="59">
        <f t="shared" si="14"/>
        <v>0</v>
      </c>
      <c r="P18" s="36">
        <f t="shared" si="14"/>
        <v>1</v>
      </c>
      <c r="Q18" s="27">
        <f t="shared" si="14"/>
        <v>349</v>
      </c>
    </row>
    <row r="19" spans="1:17" ht="24" customHeight="1" x14ac:dyDescent="0.45">
      <c r="A19" s="183" t="s">
        <v>87</v>
      </c>
      <c r="B19" s="105" t="s">
        <v>85</v>
      </c>
      <c r="C19" s="72">
        <v>146</v>
      </c>
      <c r="D19" s="77">
        <v>118</v>
      </c>
      <c r="E19" s="77">
        <v>13</v>
      </c>
      <c r="F19" s="78">
        <v>15</v>
      </c>
      <c r="G19" s="72">
        <v>7</v>
      </c>
      <c r="H19" s="70">
        <v>1</v>
      </c>
      <c r="I19" s="70">
        <v>1</v>
      </c>
      <c r="J19" s="63">
        <v>10</v>
      </c>
      <c r="K19" s="70">
        <v>0</v>
      </c>
      <c r="L19" s="71">
        <v>0</v>
      </c>
      <c r="M19" s="72">
        <v>8</v>
      </c>
      <c r="N19" s="70">
        <v>1</v>
      </c>
      <c r="O19" s="73">
        <v>0</v>
      </c>
      <c r="P19" s="78">
        <f t="shared" ref="P19:P20" si="15">+J19+K19+L19-M19-N19-O19</f>
        <v>1</v>
      </c>
      <c r="Q19" s="75">
        <f t="shared" ref="Q19:Q20" si="16">+C19+P19</f>
        <v>147</v>
      </c>
    </row>
    <row r="20" spans="1:17" ht="24" customHeight="1" thickBot="1" x14ac:dyDescent="0.5">
      <c r="A20" s="184"/>
      <c r="B20" s="103" t="s">
        <v>86</v>
      </c>
      <c r="C20" s="72">
        <v>194</v>
      </c>
      <c r="D20" s="77">
        <v>145</v>
      </c>
      <c r="E20" s="77">
        <v>23</v>
      </c>
      <c r="F20" s="78">
        <v>26</v>
      </c>
      <c r="G20" s="72">
        <v>7</v>
      </c>
      <c r="H20" s="70">
        <v>10</v>
      </c>
      <c r="I20" s="70">
        <v>5</v>
      </c>
      <c r="J20" s="63">
        <v>7</v>
      </c>
      <c r="K20" s="70">
        <v>7</v>
      </c>
      <c r="L20" s="71">
        <v>0</v>
      </c>
      <c r="M20" s="72">
        <v>6</v>
      </c>
      <c r="N20" s="70">
        <v>0</v>
      </c>
      <c r="O20" s="73">
        <v>0</v>
      </c>
      <c r="P20" s="78">
        <f t="shared" si="15"/>
        <v>8</v>
      </c>
      <c r="Q20" s="75">
        <f t="shared" si="16"/>
        <v>202</v>
      </c>
    </row>
    <row r="21" spans="1:17" ht="24" customHeight="1" thickBot="1" x14ac:dyDescent="0.5">
      <c r="A21" s="185"/>
      <c r="B21" s="104" t="s">
        <v>72</v>
      </c>
      <c r="C21" s="20">
        <f>SUM(C19:C20)</f>
        <v>340</v>
      </c>
      <c r="D21" s="22">
        <f t="shared" ref="D21:Q21" si="17">SUM(D19:D20)</f>
        <v>263</v>
      </c>
      <c r="E21" s="22">
        <f t="shared" si="17"/>
        <v>36</v>
      </c>
      <c r="F21" s="36">
        <f t="shared" si="17"/>
        <v>41</v>
      </c>
      <c r="G21" s="20">
        <f t="shared" si="17"/>
        <v>14</v>
      </c>
      <c r="H21" s="31">
        <f t="shared" si="17"/>
        <v>11</v>
      </c>
      <c r="I21" s="31">
        <f t="shared" si="17"/>
        <v>6</v>
      </c>
      <c r="J21" s="58">
        <f t="shared" si="17"/>
        <v>17</v>
      </c>
      <c r="K21" s="31">
        <f t="shared" si="17"/>
        <v>7</v>
      </c>
      <c r="L21" s="31">
        <f t="shared" si="17"/>
        <v>0</v>
      </c>
      <c r="M21" s="20">
        <f t="shared" si="17"/>
        <v>14</v>
      </c>
      <c r="N21" s="31">
        <f t="shared" si="17"/>
        <v>1</v>
      </c>
      <c r="O21" s="59">
        <f t="shared" si="17"/>
        <v>0</v>
      </c>
      <c r="P21" s="36">
        <f t="shared" si="17"/>
        <v>9</v>
      </c>
      <c r="Q21" s="27">
        <f t="shared" si="17"/>
        <v>349</v>
      </c>
    </row>
    <row r="22" spans="1:17" ht="18" customHeight="1" x14ac:dyDescent="0.5">
      <c r="A22" s="183" t="s">
        <v>108</v>
      </c>
      <c r="B22" s="200"/>
      <c r="C22" s="202">
        <f>C6+C9+C12+C15+C18+C21</f>
        <v>2330</v>
      </c>
      <c r="D22" s="204">
        <f t="shared" ref="D22:Q22" si="18">D6+D9+D12+D15+D18+D21</f>
        <v>1814</v>
      </c>
      <c r="E22" s="204">
        <f t="shared" si="18"/>
        <v>296</v>
      </c>
      <c r="F22" s="206">
        <f t="shared" si="18"/>
        <v>220</v>
      </c>
      <c r="G22" s="122">
        <f>G6+G9+G12+G15+G18+G21</f>
        <v>169</v>
      </c>
      <c r="H22" s="123">
        <f t="shared" si="18"/>
        <v>25</v>
      </c>
      <c r="I22" s="124">
        <f t="shared" si="18"/>
        <v>17</v>
      </c>
      <c r="J22" s="118">
        <f t="shared" si="18"/>
        <v>188</v>
      </c>
      <c r="K22" s="114">
        <f t="shared" si="18"/>
        <v>13</v>
      </c>
      <c r="L22" s="119">
        <f t="shared" si="18"/>
        <v>0</v>
      </c>
      <c r="M22" s="120">
        <f t="shared" si="18"/>
        <v>119</v>
      </c>
      <c r="N22" s="114">
        <f t="shared" si="18"/>
        <v>15</v>
      </c>
      <c r="O22" s="121">
        <f t="shared" si="18"/>
        <v>0</v>
      </c>
      <c r="P22" s="179">
        <f t="shared" si="18"/>
        <v>67</v>
      </c>
      <c r="Q22" s="181">
        <f t="shared" si="18"/>
        <v>2397</v>
      </c>
    </row>
    <row r="23" spans="1:17" ht="18" customHeight="1" thickBot="1" x14ac:dyDescent="0.5">
      <c r="A23" s="185"/>
      <c r="B23" s="201"/>
      <c r="C23" s="203"/>
      <c r="D23" s="205"/>
      <c r="E23" s="205"/>
      <c r="F23" s="207"/>
      <c r="G23" s="125" t="s">
        <v>110</v>
      </c>
      <c r="H23" s="126" t="s">
        <v>111</v>
      </c>
      <c r="I23" s="127" t="s">
        <v>112</v>
      </c>
      <c r="J23" s="195" t="s">
        <v>124</v>
      </c>
      <c r="K23" s="196"/>
      <c r="L23" s="197"/>
      <c r="M23" s="198" t="s">
        <v>125</v>
      </c>
      <c r="N23" s="196"/>
      <c r="O23" s="199"/>
      <c r="P23" s="180"/>
      <c r="Q23" s="182"/>
    </row>
    <row r="24" spans="1:17" ht="18" customHeight="1" x14ac:dyDescent="0.45">
      <c r="A24" s="186" t="s">
        <v>109</v>
      </c>
      <c r="B24" s="143"/>
      <c r="C24" s="189" t="s">
        <v>114</v>
      </c>
      <c r="D24" s="190"/>
      <c r="E24" s="190"/>
      <c r="F24" s="191"/>
      <c r="G24" s="175">
        <f>+G22+H22+I22</f>
        <v>211</v>
      </c>
      <c r="H24" s="173"/>
      <c r="I24" s="176"/>
      <c r="J24" s="173">
        <v>160</v>
      </c>
      <c r="K24" s="173"/>
      <c r="L24" s="173"/>
      <c r="M24" s="175">
        <v>140</v>
      </c>
      <c r="N24" s="173"/>
      <c r="O24" s="176"/>
      <c r="P24" s="130"/>
      <c r="Q24" s="128"/>
    </row>
    <row r="25" spans="1:17" ht="13.8" customHeight="1" thickBot="1" x14ac:dyDescent="0.5">
      <c r="A25" s="187"/>
      <c r="B25" s="188"/>
      <c r="C25" s="192"/>
      <c r="D25" s="193"/>
      <c r="E25" s="193"/>
      <c r="F25" s="194"/>
      <c r="G25" s="177" t="s">
        <v>113</v>
      </c>
      <c r="H25" s="174"/>
      <c r="I25" s="178"/>
      <c r="J25" s="174"/>
      <c r="K25" s="174"/>
      <c r="L25" s="174"/>
      <c r="M25" s="177"/>
      <c r="N25" s="174"/>
      <c r="O25" s="178"/>
      <c r="P25" s="131"/>
      <c r="Q25" s="129"/>
    </row>
    <row r="26" spans="1:17" ht="20.399999999999999" thickTop="1" x14ac:dyDescent="0.45"/>
  </sheetData>
  <mergeCells count="30">
    <mergeCell ref="A4:A6"/>
    <mergeCell ref="A7:A9"/>
    <mergeCell ref="A10:A12"/>
    <mergeCell ref="A13:A15"/>
    <mergeCell ref="A16:A18"/>
    <mergeCell ref="A1:Q1"/>
    <mergeCell ref="A2:A3"/>
    <mergeCell ref="B2:B3"/>
    <mergeCell ref="C2:F2"/>
    <mergeCell ref="G2:I2"/>
    <mergeCell ref="J2:L2"/>
    <mergeCell ref="M2:O2"/>
    <mergeCell ref="P2:P3"/>
    <mergeCell ref="Q2:Q3"/>
    <mergeCell ref="J24:L25"/>
    <mergeCell ref="M24:O25"/>
    <mergeCell ref="P22:P23"/>
    <mergeCell ref="Q22:Q23"/>
    <mergeCell ref="A19:A21"/>
    <mergeCell ref="G25:I25"/>
    <mergeCell ref="A24:B25"/>
    <mergeCell ref="C24:F25"/>
    <mergeCell ref="J23:L23"/>
    <mergeCell ref="M23:O23"/>
    <mergeCell ref="A22:B23"/>
    <mergeCell ref="C22:C23"/>
    <mergeCell ref="D22:D23"/>
    <mergeCell ref="E22:E23"/>
    <mergeCell ref="F22:F23"/>
    <mergeCell ref="G24:I24"/>
  </mergeCells>
  <phoneticPr fontId="2"/>
  <pageMargins left="0.70866141732283472" right="0.70866141732283472" top="0.74803149606299213" bottom="0.55118110236220474" header="0.31496062992125984" footer="0.31496062992125984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1R</vt:lpstr>
      <vt:lpstr>2R</vt:lpstr>
      <vt:lpstr>3R</vt:lpstr>
      <vt:lpstr>4R</vt:lpstr>
      <vt:lpstr>5R</vt:lpstr>
      <vt:lpstr>6R </vt:lpstr>
      <vt:lpstr>R・Z別集計</vt:lpstr>
      <vt:lpstr>R・Z別集計!Print_Area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suwa</dc:creator>
  <cp:lastModifiedBy>其田 勝則</cp:lastModifiedBy>
  <cp:lastPrinted>2023-03-25T01:50:42Z</cp:lastPrinted>
  <dcterms:created xsi:type="dcterms:W3CDTF">2020-08-02T05:03:59Z</dcterms:created>
  <dcterms:modified xsi:type="dcterms:W3CDTF">2023-05-10T06:24:47Z</dcterms:modified>
</cp:coreProperties>
</file>